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mc:AlternateContent xmlns:mc="http://schemas.openxmlformats.org/markup-compatibility/2006">
    <mc:Choice Requires="x15">
      <x15ac:absPath xmlns:x15ac="http://schemas.microsoft.com/office/spreadsheetml/2010/11/ac" url="\\ptj-v2100.ptj.kfa-juelich.de\BEREICH\KLI\KKS\Fachliche-Schwerpunkte\06_Kommune\11_Excel und PDF-Formulare - KRL\Formulare_Arbeitsordner\KRL2022\4.2.10 weitere Invest\"/>
    </mc:Choice>
  </mc:AlternateContent>
  <workbookProtection workbookAlgorithmName="SHA-512" workbookHashValue="Kzc6Wqf5XP2TeauUebqHriyJ36NZOY4G4t7dAqRHgipbbUSEk1rGQBaUj+BmabL3Fr+sImKfdxqa7OX4Y6+qYw==" workbookSaltValue="Rj19DOb7WVzcB/8FPJIBqA==" workbookSpinCount="100000" lockStructure="1"/>
  <bookViews>
    <workbookView xWindow="720" yWindow="210" windowWidth="23265" windowHeight="11700"/>
  </bookViews>
  <sheets>
    <sheet name="Erläuterung" sheetId="21" r:id="rId1"/>
    <sheet name="Basisdatenblatt" sheetId="12" r:id="rId2"/>
    <sheet name="Technische Angaben" sheetId="19" r:id="rId3"/>
    <sheet name="Vorhabenbeschreibung" sheetId="46" r:id="rId4"/>
    <sheet name="Annahmen" sheetId="47" state="hidden" r:id="rId5"/>
    <sheet name="Auswahl" sheetId="36" state="hidden" r:id="rId6"/>
  </sheets>
  <externalReferences>
    <externalReference r:id="rId7"/>
    <externalReference r:id="rId8"/>
    <externalReference r:id="rId9"/>
  </externalReferences>
  <definedNames>
    <definedName name="art" localSheetId="3">[1]Auswahl!$A$3:$A$7</definedName>
    <definedName name="art">Auswahl!$A$3:$A$7</definedName>
    <definedName name="Beleuchtungssituation" localSheetId="4">[2]menu!$I$2:$I$8</definedName>
    <definedName name="Beleuchtungssituation">[3]menu!$I$2:$I$8</definedName>
    <definedName name="cent">Auswahl!$A$35</definedName>
    <definedName name="co">Auswahl!$A$34</definedName>
    <definedName name="_xlnm.Print_Area" localSheetId="1">Basisdatenblatt!$B$2:$I$37</definedName>
    <definedName name="_xlnm.Print_Area" localSheetId="0">Erläuterung!$C$2:$I$21</definedName>
    <definedName name="_xlnm.Print_Area" localSheetId="2">'Technische Angaben'!$B$2:$I$45</definedName>
    <definedName name="_xlnm.Print_Area" localSheetId="3">Vorhabenbeschreibung!$B$2:$H$47</definedName>
    <definedName name="eeklasse">Auswahl!$E$3:$E$5</definedName>
    <definedName name="fq">Auswahl!$A$36</definedName>
    <definedName name="Geraetetyp">Auswahl!$C$23:$C$27</definedName>
    <definedName name="jn">Auswahl!$B$23:$B$25</definedName>
    <definedName name="regelnach">Auswahl!$C$4:$C$7</definedName>
    <definedName name="regelungstyp">Auswahl!$G$3:$G$10</definedName>
    <definedName name="regelungstyp2">Auswahl!$H$3:$H$8</definedName>
    <definedName name="regelvor">Auswahl!$B$3:$B$8</definedName>
    <definedName name="Sanierungsmaßnahme" localSheetId="1">Auswahl!$A$31:$A$33</definedName>
    <definedName name="Steuerungsdropdown" localSheetId="4">[2]menu!$B$2:$B$7</definedName>
    <definedName name="Steuerungsdropdown">[3]menu!$B$2:$B$7</definedName>
    <definedName name="steuerungsdropdown2" localSheetId="4">[2]menu!$C$2:$C$7</definedName>
    <definedName name="steuerungsdropdown2">[3]menu!$C$2:$C$7</definedName>
    <definedName name="vorschalt" localSheetId="4">[2]menu!$A$2:$A$5</definedName>
    <definedName name="vorschalt">[3]menu!$A$2:$A$5</definedName>
    <definedName name="WRG">Auswahl!$A$23:$A$29</definedName>
    <definedName name="wrgklasse">Auswahl!$D$3:$D$6</definedName>
    <definedName name="wrgklasse2">Auswahl!$D$23:$D$27</definedName>
    <definedName name="Z_4E287BEF_0991_4645_AD33_AE6989947B5E_.wvu.PrintArea" localSheetId="2" hidden="1">'Technische Angaben'!$A$1:$I$43</definedName>
  </definedNames>
  <calcPr calcId="162913"/>
</workbook>
</file>

<file path=xl/calcChain.xml><?xml version="1.0" encoding="utf-8"?>
<calcChain xmlns="http://schemas.openxmlformats.org/spreadsheetml/2006/main">
  <c r="H22" i="19" l="1"/>
  <c r="H20" i="19"/>
  <c r="J9" i="47" l="1"/>
  <c r="J8" i="47"/>
  <c r="J7" i="47"/>
  <c r="B22" i="47"/>
  <c r="B40" i="47"/>
  <c r="D2" i="47" l="1"/>
  <c r="D32" i="47" s="1"/>
  <c r="B33" i="47"/>
  <c r="B34" i="47"/>
  <c r="J10" i="47"/>
  <c r="D34" i="47" l="1"/>
  <c r="D14" i="47"/>
  <c r="D9" i="47"/>
  <c r="F14" i="47"/>
  <c r="F19" i="47" s="1"/>
  <c r="F23" i="47" s="1"/>
  <c r="F12" i="47"/>
  <c r="D31" i="47"/>
  <c r="D33" i="47" s="1"/>
  <c r="F11" i="47"/>
  <c r="D8" i="47"/>
  <c r="D13" i="47"/>
  <c r="J11" i="47"/>
  <c r="J12" i="47"/>
  <c r="D12" i="47"/>
  <c r="F13" i="47"/>
  <c r="F21" i="47" l="1"/>
  <c r="D19" i="47"/>
  <c r="D23" i="47" s="1"/>
  <c r="F18" i="47"/>
  <c r="D18" i="47"/>
  <c r="D21" i="47" l="1"/>
  <c r="D20" i="47"/>
  <c r="D22" i="47"/>
  <c r="F22" i="47"/>
  <c r="F37" i="47" s="1"/>
  <c r="F20" i="47"/>
  <c r="F36" i="47"/>
  <c r="D47" i="47" l="1"/>
  <c r="D37" i="47"/>
  <c r="D41" i="47" s="1"/>
  <c r="D36" i="47"/>
  <c r="D40" i="47" s="1"/>
  <c r="D46" i="47"/>
  <c r="D50" i="47" l="1"/>
  <c r="D51" i="47"/>
  <c r="H21" i="19" s="1"/>
  <c r="H23" i="19" s="1"/>
  <c r="E19" i="12" l="1"/>
  <c r="E11" i="36"/>
  <c r="G6" i="19"/>
  <c r="H29" i="19"/>
  <c r="H30" i="19"/>
  <c r="H31" i="19"/>
  <c r="H32" i="19"/>
  <c r="H33" i="19"/>
  <c r="H34" i="19"/>
  <c r="H35" i="19"/>
  <c r="H36" i="19"/>
  <c r="H37" i="19"/>
  <c r="H38" i="19"/>
  <c r="H39" i="19"/>
  <c r="H40" i="19"/>
  <c r="C45" i="19"/>
  <c r="C37" i="12"/>
  <c r="A35" i="36"/>
  <c r="H28" i="19"/>
  <c r="H41" i="19" l="1"/>
  <c r="E13" i="12" s="1"/>
  <c r="E15" i="12" s="1"/>
  <c r="E17" i="12" l="1"/>
  <c r="E20" i="12" s="1"/>
</calcChain>
</file>

<file path=xl/sharedStrings.xml><?xml version="1.0" encoding="utf-8"?>
<sst xmlns="http://schemas.openxmlformats.org/spreadsheetml/2006/main" count="239" uniqueCount="149">
  <si>
    <t>Art und Nutzung des Gebäudes</t>
  </si>
  <si>
    <t>Antragsteller</t>
  </si>
  <si>
    <t>Lebensdauer in Jahren [a]</t>
  </si>
  <si>
    <t>Sehr geehrte Fachplanerin, sehr geehrter Fachplaner,</t>
  </si>
  <si>
    <t xml:space="preserve">Mit Hilfe dieses Formulars wird Ihr Vorhaben auf Angemessenheit und auf Plausibilität geprüft. Deshalb bitten wir Sie, beim Ausfüllen genaue Angaben zu machen.  </t>
  </si>
  <si>
    <t>Zur Handhabung des Formulars</t>
  </si>
  <si>
    <t>-</t>
  </si>
  <si>
    <t>technische Bezeichung</t>
  </si>
  <si>
    <t>Anzahl</t>
  </si>
  <si>
    <t>Gesamtausgaben [€]</t>
  </si>
  <si>
    <t>Nutzfläche [m²]</t>
  </si>
  <si>
    <t>Vorher</t>
  </si>
  <si>
    <t>Nachher</t>
  </si>
  <si>
    <t>Daten zu den Ausgaben</t>
  </si>
  <si>
    <t>Bitte auswählen</t>
  </si>
  <si>
    <t>spezifische Investitionsausgaben (Material)  [€/Stück]</t>
  </si>
  <si>
    <t>Baujahr des Gebäudes</t>
  </si>
  <si>
    <t>Kleinspeicher</t>
  </si>
  <si>
    <t>Baujahr der alten Warmwasserbereitung</t>
  </si>
  <si>
    <t>Art der Warmwasserbereitung</t>
  </si>
  <si>
    <t>Energieträger zur Warmwassererwärmung</t>
  </si>
  <si>
    <t>Dämmtechnischer Zustand der Warmwasserberhälter</t>
  </si>
  <si>
    <t>Durchlauferhitzer</t>
  </si>
  <si>
    <t>Art_vorher</t>
  </si>
  <si>
    <t>Art_nachher</t>
  </si>
  <si>
    <t>zentraler WW-Speicher</t>
  </si>
  <si>
    <t>Heizöl</t>
  </si>
  <si>
    <t>Erdgas</t>
  </si>
  <si>
    <t>Flüssiggas</t>
  </si>
  <si>
    <t>Energieträger_vorher</t>
  </si>
  <si>
    <t>Strom</t>
  </si>
  <si>
    <t>Dämmung_vorher</t>
  </si>
  <si>
    <t>Dämmung_nachher</t>
  </si>
  <si>
    <t>nicht gedämmt</t>
  </si>
  <si>
    <t>mäßig gedämmt</t>
  </si>
  <si>
    <t>gut gedämmt</t>
  </si>
  <si>
    <t>8 + 10</t>
  </si>
  <si>
    <t>Gesamtausgaben</t>
  </si>
  <si>
    <t>Gesamtgröße der Warmwasserspeicher [Liter]</t>
  </si>
  <si>
    <t>Nah-/Fernwärme</t>
  </si>
  <si>
    <t>g/kWh</t>
  </si>
  <si>
    <t>Erneuerbare Energien</t>
  </si>
  <si>
    <t>Nah-/Fernwärme (Heizwerke)</t>
  </si>
  <si>
    <t>Nah-/Fernwärme KWK</t>
  </si>
  <si>
    <t>Die Verteilleitungen und der Speicher liegen größtenteils im….</t>
  </si>
  <si>
    <t>Verteilleitung/Speicher wo?</t>
  </si>
  <si>
    <t>beheizten Bereich</t>
  </si>
  <si>
    <t>unbeheizten Bereich</t>
  </si>
  <si>
    <t>Endenergieeinsparung [kWh/a]</t>
  </si>
  <si>
    <t>Warmwasserbereitung</t>
  </si>
  <si>
    <t>Durchschnittliche Laufzeit pro Woche [h]</t>
  </si>
  <si>
    <t>Durchschnittliche Leistungsaufnahme [kW]</t>
  </si>
  <si>
    <t>Bestätigungen des Fachplaners</t>
  </si>
  <si>
    <t>Stempel und Unterschrift Fachplaner</t>
  </si>
  <si>
    <t>Bestätigungen des Antragstellers</t>
  </si>
  <si>
    <t>Stempel und Unterschrift Antragsteller</t>
  </si>
  <si>
    <t>keine Zahlen in Zeile 10-12 bei "zentrale Warmwasserbereitung"</t>
  </si>
  <si>
    <t>Anzahl und Leistungsaufnahme der Geräte</t>
  </si>
  <si>
    <t>Art und Größe der bisherigen und neuen Warmwasserbereitungsanlage</t>
  </si>
  <si>
    <t>Zustand der bisherigen und neuen Warmwasserbereitungsanlage</t>
  </si>
  <si>
    <t>Betriebsstunden der Geräte</t>
  </si>
  <si>
    <t>Steuerfeld Projektbegl DL</t>
  </si>
  <si>
    <t>Anzahl neuer Strom-Durchlauferhitzer/Kleinspeicher [stk]</t>
  </si>
  <si>
    <t>Detaillierte Aufstellung der Ausgaben für Stilllegung und Optimierung der alten WW-Bereitung und für den Einsatz der neuen WW-Bereitung (bitte Bruttopreise eintragen)</t>
  </si>
  <si>
    <t>spezifische Installationsausgaben (Demontage und Montage) [€/Stück]</t>
  </si>
  <si>
    <t>Rückbau zentrale Warmwasserbereitung und Einbau dezentraler Warmwasserbereiter</t>
  </si>
  <si>
    <t>Sanierungsmaßnahmen</t>
  </si>
  <si>
    <t>Welche Sanierungsmaßnahme wird durchgeführt?</t>
  </si>
  <si>
    <t>Sanierung der zentralen WW-Bereichtung und Anpassung an Bedarf</t>
  </si>
  <si>
    <t>nachher</t>
  </si>
  <si>
    <t xml:space="preserve">Biomasse </t>
  </si>
  <si>
    <t xml:space="preserve">Solarthermie </t>
  </si>
  <si>
    <t>Warmwasserverbrauch pro Jahr [m³/a]</t>
  </si>
  <si>
    <t>Strom Wärmepumpen</t>
  </si>
  <si>
    <t>Berechnung Verbräuche/Emissionen</t>
  </si>
  <si>
    <t>AN</t>
  </si>
  <si>
    <t>Nutzfläche/Nettogrundfläche</t>
  </si>
  <si>
    <t>m²</t>
  </si>
  <si>
    <t>nach</t>
  </si>
  <si>
    <t>zentrale Trinkwassererwärmung</t>
  </si>
  <si>
    <t>Nebenrechnung Einbau dezentraler WWB</t>
  </si>
  <si>
    <t>DIN 4701-10</t>
  </si>
  <si>
    <t>vereinfachte Berechnung</t>
  </si>
  <si>
    <t>eTW,g</t>
  </si>
  <si>
    <t>Erzeugeraufwandszahl TWW (Erdgas oder Öl NT-Kessel)</t>
  </si>
  <si>
    <t>qh,g,HE</t>
  </si>
  <si>
    <t>Hilfsenergie Erzeuger</t>
  </si>
  <si>
    <t>kWh/m²a</t>
  </si>
  <si>
    <t>Verteilung und Speicher im beheizten Bereich</t>
  </si>
  <si>
    <t>unbeheizter Bereich</t>
  </si>
  <si>
    <t>Energieverbrauch pro Jahr</t>
  </si>
  <si>
    <t>qTW,s</t>
  </si>
  <si>
    <t>Speicherverluste</t>
  </si>
  <si>
    <t xml:space="preserve">Energiekosten pro Jahr </t>
  </si>
  <si>
    <t>qTW,d</t>
  </si>
  <si>
    <t>Verteilungsverluste mit Zirkulation</t>
  </si>
  <si>
    <t>CO2Emissionen</t>
  </si>
  <si>
    <t>qTW,d,gut</t>
  </si>
  <si>
    <t>Wärmegutschrift</t>
  </si>
  <si>
    <t>qTW,d,HE</t>
  </si>
  <si>
    <t>Hilfsenergie Verteilung</t>
  </si>
  <si>
    <t>Verluste Öl/Gas</t>
  </si>
  <si>
    <t>kWh/a</t>
  </si>
  <si>
    <t>Aufwand Hilfsenergie (Strom)</t>
  </si>
  <si>
    <t>Verluste Öl/Gas plus ggfs. Aufschlag für Altanlage (20% vor 1980/ungedämmt)</t>
  </si>
  <si>
    <t>Verluste (CO2)</t>
  </si>
  <si>
    <t>kg/a</t>
  </si>
  <si>
    <t>Aufwand Hilfsenergie (CO2)</t>
  </si>
  <si>
    <t>dezentrale Trinkwassererwärmung</t>
  </si>
  <si>
    <t>Verteilungsverluste</t>
  </si>
  <si>
    <t>Verluste Strom</t>
  </si>
  <si>
    <t>Wärmegutschrift (Öl/Gas)</t>
  </si>
  <si>
    <t>Wärmegutschrift (CO2)</t>
  </si>
  <si>
    <t>Endenergieeinsparung</t>
  </si>
  <si>
    <r>
      <t>CO</t>
    </r>
    <r>
      <rPr>
        <b/>
        <vertAlign val="subscript"/>
        <sz val="11"/>
        <color theme="1"/>
        <rFont val="Arial"/>
        <family val="2"/>
      </rPr>
      <t>2</t>
    </r>
    <r>
      <rPr>
        <b/>
        <sz val="11"/>
        <color theme="1"/>
        <rFont val="Arial"/>
        <family val="2"/>
      </rPr>
      <t>-Einsparung</t>
    </r>
  </si>
  <si>
    <t>Ergebnis Endenergie</t>
  </si>
  <si>
    <t>Ergebnis CO2</t>
  </si>
  <si>
    <t>Dämmung zentraler WW-Speicher</t>
  </si>
  <si>
    <t>Wenn Nachrüstung Speicher,</t>
  </si>
  <si>
    <t>sonst Umrüstung dezentral</t>
  </si>
  <si>
    <r>
      <t>CO</t>
    </r>
    <r>
      <rPr>
        <vertAlign val="subscript"/>
        <sz val="10"/>
        <rFont val="Arial"/>
        <family val="2"/>
      </rPr>
      <t>2</t>
    </r>
    <r>
      <rPr>
        <sz val="10"/>
        <rFont val="Arial"/>
        <family val="2"/>
      </rPr>
      <t>-Einsparungen gesamt über die Lebensdauer [t]</t>
    </r>
  </si>
  <si>
    <t>Gesamtmittel [€]</t>
  </si>
  <si>
    <t>Gesamtausgaben Warmwasserbereitungsanlage [€]</t>
  </si>
  <si>
    <r>
      <t>Energieverbrauch der Warmwassererwärmung [kWh/a]</t>
    </r>
    <r>
      <rPr>
        <vertAlign val="superscript"/>
        <sz val="10"/>
        <rFont val="Arial"/>
        <family val="2"/>
      </rPr>
      <t>1</t>
    </r>
  </si>
  <si>
    <t>Beantragte Förderquote [%]</t>
  </si>
  <si>
    <t>Beantragte Zuwendung [€]</t>
  </si>
  <si>
    <t xml:space="preserve">In diesem Formular finden Sie ein Tabellenblatt für technische Angaben und ein Basisdatenblatt für die Übersicht. </t>
  </si>
  <si>
    <r>
      <t>Vermeidungskosten [€/t</t>
    </r>
    <r>
      <rPr>
        <vertAlign val="subscript"/>
        <sz val="10"/>
        <rFont val="Arial"/>
        <family val="2"/>
      </rPr>
      <t>CO2</t>
    </r>
    <r>
      <rPr>
        <sz val="10"/>
        <rFont val="Arial"/>
        <family val="2"/>
      </rPr>
      <t>]</t>
    </r>
  </si>
  <si>
    <t>Sanieren Sie Anlagen in mehr als einem Gebäude, 
verwenden Sie bitte ein weiteres Formular.</t>
  </si>
  <si>
    <r>
      <t>CO</t>
    </r>
    <r>
      <rPr>
        <vertAlign val="subscript"/>
        <sz val="10"/>
        <rFont val="Arial"/>
        <family val="2"/>
      </rPr>
      <t>2</t>
    </r>
    <r>
      <rPr>
        <sz val="10"/>
        <rFont val="Arial"/>
        <family val="2"/>
      </rPr>
      <t>-Einsparung [kg/a]</t>
    </r>
  </si>
  <si>
    <t>Anzahl neuer Strom-Durchlauferhitzer/Kleinspeicher [stk.]</t>
  </si>
  <si>
    <r>
      <t>CO</t>
    </r>
    <r>
      <rPr>
        <vertAlign val="subscript"/>
        <sz val="10"/>
        <rFont val="Arial"/>
        <family val="2"/>
      </rPr>
      <t>2</t>
    </r>
    <r>
      <rPr>
        <sz val="10"/>
        <rFont val="Arial"/>
        <family val="2"/>
      </rPr>
      <t>-Einsparung gesamt über Lebensdauer [t]</t>
    </r>
  </si>
  <si>
    <t xml:space="preserve">Beschreiben Sie hier die geplanten Maßnahmen und geben Sie die CO2- Einsparung 
über die Lebensdauer (20 Jahre bei zentralem WW-Speicher und 10 Jahre bei Durchlauferhitzer) 
durch die geplanten Maßnahmen an. </t>
  </si>
  <si>
    <r>
      <rPr>
        <vertAlign val="superscript"/>
        <sz val="10"/>
        <rFont val="Arial"/>
        <family val="2"/>
      </rPr>
      <t>1</t>
    </r>
    <r>
      <rPr>
        <sz val="10"/>
        <rFont val="Arial"/>
        <family val="2"/>
      </rPr>
      <t xml:space="preserve"> Bitte erläutern Sie hier, wodurch die Energieeinsparungen erreicht werden (z.B. Reduzierung des WW-Verbrauchs durch Wasserspararmaturen, Verbesserung der Rohrleitungsdämmung, Verkürzung von Rohrleitungen).</t>
    </r>
  </si>
  <si>
    <t>Hiermit wird bestätigt, dass die in der Kommunalrichtlinie und im technischen Annex genannten Fördervoraussetzungen sowie die Einhaltung der anerkannten Regeln der Technik in der Planungsphase berücksichtigt wurden.</t>
  </si>
  <si>
    <t>In den gelb hinterlegten Feldern sind Eintragungen vorzunehmen. In den weißen (gesperrten) Feldern werden automatische Berechnungen erstellt. Die orangenen Felder sind Auswahlfelder.</t>
  </si>
  <si>
    <t xml:space="preserve">Im Basisformular werden einige allgemeine Informationen abgefragt. Der Fachplaner und der Antragsteller bestätigen die Angaben bitte mit Unterschrift und Stempel. </t>
  </si>
  <si>
    <t>Hiermit wird bestätigt, dass bei der Beauftragung der Ausführung der geförderten Leistung die in der Kommunalrichtlinie und im technischen Annex genannten Fördervoraussetzungen eingehalten werden sowie die Dokumentation inkl. Berechnungsergebnisse zur Kenntnis genommen wurden.</t>
  </si>
  <si>
    <t xml:space="preserve">Erläuterungen </t>
  </si>
  <si>
    <r>
      <t>bitte lesen Sie sich folgende Informationen genau durch und füllen Sie danach das Formular aus. Ziel dieses Formulares ist es, technische und wirtschaftliche Informationen über Ihr Vorhaben zu sammeln sowie die erreichte Energie- und CO</t>
    </r>
    <r>
      <rPr>
        <vertAlign val="subscript"/>
        <sz val="11"/>
        <rFont val="Arial"/>
        <family val="2"/>
      </rPr>
      <t>2</t>
    </r>
    <r>
      <rPr>
        <sz val="11"/>
        <rFont val="Arial"/>
        <family val="2"/>
      </rPr>
      <t>-Einsparung durch die Optimierung der Warmwasserbereitung bzw. durch Umstellung auf dezentrale Warmwasserbereitung zu berechnen.</t>
    </r>
  </si>
  <si>
    <r>
      <t xml:space="preserve">Bitte geben Sie </t>
    </r>
    <r>
      <rPr>
        <b/>
        <sz val="11"/>
        <rFont val="Arial"/>
        <family val="2"/>
      </rPr>
      <t>Bruttopreise</t>
    </r>
    <r>
      <rPr>
        <sz val="11"/>
        <rFont val="Arial"/>
        <family val="2"/>
      </rPr>
      <t xml:space="preserve"> an!</t>
    </r>
  </si>
  <si>
    <t>4.2.10 a) - Rückbau und Sanierung von Warmwasserbereitungsanlagen - 
Version 01/2022</t>
  </si>
  <si>
    <t xml:space="preserve">Vorhabenbeschreibung
4.2.10 a) - Rückbau und Sanierung von Warmwasserbereitungsanlagen </t>
  </si>
  <si>
    <r>
      <t xml:space="preserve">Technische Angaben
4.2.10 a) - Rückbau und Sanierung von Warmwasserbereitungsanlagen </t>
    </r>
    <r>
      <rPr>
        <b/>
        <sz val="10"/>
        <rFont val="Arial"/>
        <family val="2"/>
      </rPr>
      <t/>
    </r>
  </si>
  <si>
    <t xml:space="preserve">Beschreiben Sie die geplanten Maßnahmen im Tabellenblatt "Vorhabenbeschreibung" und geben Sie dort die CO2- Einsparung über die Lebensdauer (20 Jahre bei zentralem WW-Speicher und 10 Jahre bei Durchlauferhitzer) durch die geplanten Maßnahmen an. </t>
  </si>
  <si>
    <t xml:space="preserve">Basisdatenblatt
4.2.10 a) - Rückbau und Sanierung 
von Warmwasserbereitungsanlagen </t>
  </si>
  <si>
    <r>
      <t xml:space="preserve">Richtlinie zur Förderung von Klimaschutzprojekten im kommunalen Umfeld
</t>
    </r>
    <r>
      <rPr>
        <b/>
        <i/>
        <sz val="10"/>
        <color theme="1" tint="0.499984740745262"/>
        <rFont val="Arial"/>
        <family val="2"/>
      </rPr>
      <t>Kommunalrichtlinie</t>
    </r>
  </si>
  <si>
    <t xml:space="preserve">Formular 4.2.10 a)
Rückbau und Sanierung von Warmwasserbereitungsanlagen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</si>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</sst>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6" formatCode="#,##0\ &quot;€&quot;;[Red]\-#,##0\ &quot;€&quot;"/>
    <numFmt numFmtId="164" formatCode="_-* #,##0.00\ _€_-;\-* #,##0.00\ _€_-;_-* &quot;-&quot;??\ _€_-;_-@_-"/>
    <numFmt numFmtId="165" formatCode="_-* #,##0.00\ [$€-1]_-;\-* #,##0.00\ [$€-1]_-;_-* &quot;-&quot;??\ [$€-1]_-"/>
    <numFmt numFmtId="166" formatCode="#,##0.00\ &quot;€&quot;"/>
    <numFmt numFmtId="167" formatCode="0\ &quot;a&quot;"/>
    <numFmt numFmtId="168" formatCode="#,##0\ &quot;kg/a&quot;"/>
    <numFmt numFmtId="169" formatCode="#,##0\ &quot;t&quot;"/>
    <numFmt numFmtId="170" formatCode="0\ &quot;Stk&quot;"/>
    <numFmt numFmtId="171" formatCode="#,##0\ &quot;kWh/a&quot;"/>
    <numFmt numFmtId="172" formatCode="#,##0.00\ &quot;Tonnen&quot;"/>
    <numFmt numFmtId="173" formatCode="#;#;@"/>
    <numFmt numFmtId="174" formatCode="\ \ \ \ \ \ \ \ \ \ @\ *."/>
    <numFmt numFmtId="175" formatCode="\ \ \ \ \ \ \ \ \ \ \ \ @\ *."/>
    <numFmt numFmtId="176" formatCode="\ \ \ \ \ \ \ \ \ \ \ \ @"/>
    <numFmt numFmtId="177" formatCode="\ \ \ \ \ \ \ \ \ \ \ \ \ @\ *."/>
    <numFmt numFmtId="178" formatCode="\ @\ *."/>
    <numFmt numFmtId="179" formatCode="\ @"/>
    <numFmt numFmtId="180" formatCode="\ \ @\ *."/>
    <numFmt numFmtId="181" formatCode="\ \ @"/>
    <numFmt numFmtId="182" formatCode="\ \ \ @\ *."/>
    <numFmt numFmtId="183" formatCode="\ \ \ @"/>
    <numFmt numFmtId="184" formatCode="\ \ \ \ @\ *."/>
    <numFmt numFmtId="185" formatCode="\ \ \ \ @"/>
    <numFmt numFmtId="186" formatCode="\ \ \ \ \ \ @\ *."/>
    <numFmt numFmtId="187" formatCode="\ \ \ \ \ \ @"/>
    <numFmt numFmtId="188" formatCode="\ \ \ \ \ \ \ @\ *."/>
    <numFmt numFmtId="189" formatCode="\ \ \ \ \ \ \ \ \ @\ *."/>
    <numFmt numFmtId="190" formatCode="\ \ \ \ \ \ \ \ \ @"/>
    <numFmt numFmtId="191" formatCode="#,##0.00\ &quot;Gg&quot;"/>
    <numFmt numFmtId="192" formatCode="#,##0.00\ &quot;kg&quot;"/>
    <numFmt numFmtId="193" formatCode="#,##0.00\ &quot;kt&quot;"/>
    <numFmt numFmtId="194" formatCode="#,##0.00\ &quot;Stck&quot;"/>
    <numFmt numFmtId="195" formatCode="#,##0.00\ &quot;Stk&quot;"/>
    <numFmt numFmtId="196" formatCode="#,##0.00\ &quot;T.Stk&quot;"/>
    <numFmt numFmtId="197" formatCode="#,##0.00\ &quot;TJ&quot;"/>
    <numFmt numFmtId="198" formatCode="#,##0.00\ &quot;TStk&quot;"/>
    <numFmt numFmtId="199" formatCode="yyyy"/>
    <numFmt numFmtId="200" formatCode="_-* #,##0.00\ [$€]_-;\-* #,##0.00\ [$€]_-;_-* &quot;-&quot;??\ [$€]_-;_-@_-"/>
    <numFmt numFmtId="201" formatCode="@\ *."/>
    <numFmt numFmtId="202" formatCode="#,##0\ &quot;€/t&quot;"/>
    <numFmt numFmtId="203" formatCode="_-* #,##0\ _€_-;\-* #,##0\ _€_-;_-* &quot;-&quot;??\ _€_-;_-@_-"/>
    <numFmt numFmtId="204" formatCode="#,##0\ &quot;m³/a&quot;"/>
    <numFmt numFmtId="205" formatCode="#,##0.00\ &quot;l&quot;"/>
    <numFmt numFmtId="206" formatCode="#,##0.00\ &quot;t&quot;"/>
  </numFmts>
  <fonts count="38">
    <font>
      <sz val="10"/>
      <name val="Arial"/>
    </font>
    <font>
      <sz val="10"/>
      <name val="Arial"/>
      <family val="2"/>
    </font>
    <font>
      <b/>
      <sz val="12"/>
      <name val="Arial"/>
      <family val="2"/>
    </font>
    <font>
      <sz val="12"/>
      <name val="Arial"/>
      <family val="2"/>
    </font>
    <font>
      <b/>
      <sz val="16"/>
      <name val="Arial"/>
      <family val="2"/>
    </font>
    <font>
      <b/>
      <sz val="10"/>
      <name val="Arial"/>
      <family val="2"/>
    </font>
    <font>
      <sz val="10"/>
      <name val="Arial"/>
      <family val="2"/>
    </font>
    <font>
      <b/>
      <sz val="12"/>
      <color indexed="10"/>
      <name val="Arial"/>
      <family val="2"/>
    </font>
    <font>
      <vertAlign val="subscript"/>
      <sz val="10"/>
      <name val="Arial"/>
      <family val="2"/>
    </font>
    <font>
      <sz val="12"/>
      <color indexed="23"/>
      <name val="Arial"/>
      <family val="2"/>
    </font>
    <font>
      <sz val="10"/>
      <color indexed="8"/>
      <name val="Arial"/>
      <family val="2"/>
    </font>
    <font>
      <b/>
      <sz val="11"/>
      <name val="Arial"/>
      <family val="2"/>
    </font>
    <font>
      <sz val="11"/>
      <name val="Arial"/>
      <family val="2"/>
    </font>
    <font>
      <sz val="10"/>
      <color theme="0" tint="-0.34998626667073579"/>
      <name val="Arial"/>
      <family val="2"/>
    </font>
    <font>
      <sz val="10"/>
      <color theme="0" tint="-0.249977111117893"/>
      <name val="Arial"/>
      <family val="2"/>
    </font>
    <font>
      <sz val="10"/>
      <color theme="1"/>
      <name val="Arial"/>
      <family val="2"/>
    </font>
    <font>
      <sz val="10"/>
      <color theme="0"/>
      <name val="Arial"/>
      <family val="2"/>
    </font>
    <font>
      <b/>
      <sz val="10"/>
      <color indexed="10"/>
      <name val="Arial"/>
      <family val="2"/>
    </font>
    <font>
      <sz val="8"/>
      <name val="Arial"/>
      <family val="2"/>
    </font>
    <font>
      <sz val="7"/>
      <name val="Letter Gothic CE"/>
      <family val="3"/>
      <charset val="238"/>
    </font>
    <font>
      <sz val="7"/>
      <name val="Arial"/>
      <family val="2"/>
    </font>
    <font>
      <sz val="9"/>
      <name val="Times New Roman"/>
      <family val="1"/>
    </font>
    <font>
      <b/>
      <sz val="9"/>
      <name val="Times New Roman"/>
      <family val="1"/>
    </font>
    <font>
      <b/>
      <sz val="12"/>
      <name val="Times New Roman"/>
      <family val="1"/>
    </font>
    <font>
      <b/>
      <sz val="12"/>
      <color rgb="FFFF0000"/>
      <name val="Arial"/>
      <family val="2"/>
    </font>
    <font>
      <sz val="10"/>
      <color rgb="FFFF0000"/>
      <name val="Arial"/>
      <family val="2"/>
    </font>
    <font>
      <vertAlign val="superscript"/>
      <sz val="10"/>
      <name val="Arial"/>
      <family val="2"/>
    </font>
    <font>
      <b/>
      <sz val="11"/>
      <color theme="1"/>
      <name val="Arial"/>
      <family val="2"/>
    </font>
    <font>
      <b/>
      <vertAlign val="subscript"/>
      <sz val="11"/>
      <color theme="1"/>
      <name val="Arial"/>
      <family val="2"/>
    </font>
    <font>
      <sz val="22"/>
      <color rgb="FFFF0000"/>
      <name val="Arial"/>
      <family val="2"/>
    </font>
    <font>
      <b/>
      <sz val="16"/>
      <color rgb="FF008540"/>
      <name val="Arial"/>
      <family val="2"/>
    </font>
    <font>
      <vertAlign val="subscript"/>
      <sz val="11"/>
      <name val="Arial"/>
      <family val="2"/>
    </font>
    <font>
      <sz val="9"/>
      <name val="Arial"/>
      <family val="2"/>
    </font>
    <font>
      <b/>
      <sz val="12"/>
      <color rgb="FF008540"/>
      <name val="Arial"/>
      <family val="2"/>
    </font>
    <font>
      <b/>
      <sz val="10"/>
      <color rgb="FFFF0000"/>
      <name val="Arial"/>
      <family val="2"/>
    </font>
    <font>
      <sz val="10"/>
      <color theme="1" tint="0.499984740745262"/>
      <name val="Arial"/>
      <family val="2"/>
    </font>
    <font>
      <b/>
      <sz val="10"/>
      <color theme="1" tint="0.499984740745262"/>
      <name val="Arial"/>
      <family val="2"/>
    </font>
    <font>
      <b/>
      <i/>
      <sz val="10"/>
      <color theme="1" tint="0.499984740745262"/>
      <name val="Arial"/>
      <family val="2"/>
    </font>
  </fonts>
  <fills count="1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lightDown">
        <bgColor indexed="55"/>
      </patternFill>
    </fill>
    <fill>
      <patternFill patternType="solid">
        <fgColor theme="0"/>
        <bgColor indexed="64"/>
      </patternFill>
    </fill>
    <fill>
      <patternFill patternType="solid">
        <fgColor theme="0" tint="-0.249977111117893"/>
        <bgColor indexed="64"/>
      </patternFill>
    </fill>
    <fill>
      <patternFill patternType="solid">
        <fgColor indexed="55"/>
        <bgColor indexed="64"/>
      </patternFill>
    </fill>
    <fill>
      <patternFill patternType="solid">
        <fgColor rgb="FFFFFFCC"/>
        <bgColor indexed="64"/>
      </patternFill>
    </fill>
    <fill>
      <patternFill patternType="solid">
        <fgColor rgb="FF92D050"/>
        <bgColor indexed="64"/>
      </patternFill>
    </fill>
    <fill>
      <patternFill patternType="solid">
        <fgColor theme="9" tint="0.59999389629810485"/>
        <bgColor indexed="64"/>
      </patternFill>
    </fill>
    <fill>
      <patternFill patternType="solid">
        <fgColor theme="9" tint="0.59999389629810485"/>
        <bgColor auto="1"/>
      </patternFill>
    </fill>
    <fill>
      <patternFill patternType="solid">
        <fgColor rgb="FFA0A0A0"/>
        <bgColor indexed="64"/>
      </patternFill>
    </fill>
    <fill>
      <patternFill patternType="darkDown">
        <bgColor theme="0" tint="-0.34998626667073579"/>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7">
    <xf numFmtId="0" fontId="0" fillId="0" borderId="0"/>
    <xf numFmtId="165" fontId="1" fillId="0" borderId="0" applyFont="0" applyFill="0" applyBorder="0" applyAlignment="0" applyProtection="0"/>
    <xf numFmtId="0" fontId="1" fillId="0" borderId="0"/>
    <xf numFmtId="49" fontId="18" fillId="0" borderId="0"/>
    <xf numFmtId="174" fontId="18" fillId="0" borderId="0">
      <alignment horizontal="center"/>
    </xf>
    <xf numFmtId="175" fontId="18" fillId="0" borderId="0"/>
    <xf numFmtId="176" fontId="18" fillId="0" borderId="0"/>
    <xf numFmtId="177" fontId="18" fillId="0" borderId="0"/>
    <xf numFmtId="178" fontId="18" fillId="0" borderId="0"/>
    <xf numFmtId="179" fontId="19" fillId="0" borderId="0"/>
    <xf numFmtId="180" fontId="20" fillId="0" borderId="0"/>
    <xf numFmtId="181" fontId="19" fillId="0" borderId="0"/>
    <xf numFmtId="49" fontId="21" fillId="0" borderId="8" applyNumberFormat="0" applyFont="0" applyFill="0" applyBorder="0" applyProtection="0">
      <alignment horizontal="left" vertical="center" indent="2"/>
    </xf>
    <xf numFmtId="182" fontId="18" fillId="0" borderId="0"/>
    <xf numFmtId="183" fontId="18" fillId="0" borderId="0"/>
    <xf numFmtId="184" fontId="18" fillId="0" borderId="0"/>
    <xf numFmtId="185" fontId="19" fillId="0" borderId="0"/>
    <xf numFmtId="49" fontId="21" fillId="0" borderId="24" applyNumberFormat="0" applyFont="0" applyFill="0" applyBorder="0" applyProtection="0">
      <alignment horizontal="left" vertical="center" indent="5"/>
    </xf>
    <xf numFmtId="186" fontId="18" fillId="0" borderId="0">
      <alignment horizontal="center"/>
    </xf>
    <xf numFmtId="187" fontId="18" fillId="0" borderId="0">
      <alignment horizontal="center"/>
    </xf>
    <xf numFmtId="188" fontId="18" fillId="0" borderId="0">
      <alignment horizontal="center"/>
    </xf>
    <xf numFmtId="189" fontId="18" fillId="0" borderId="0">
      <alignment horizontal="center"/>
    </xf>
    <xf numFmtId="190" fontId="18" fillId="0" borderId="0">
      <alignment horizontal="center"/>
    </xf>
    <xf numFmtId="0" fontId="1" fillId="0" borderId="0" applyFont="0" applyFill="0" applyBorder="0" applyAlignment="0" applyProtection="0"/>
    <xf numFmtId="191" fontId="1" fillId="0" borderId="25" applyFont="0" applyFill="0" applyBorder="0" applyAlignment="0" applyProtection="0">
      <alignment horizontal="left"/>
    </xf>
    <xf numFmtId="192" fontId="1" fillId="0" borderId="25" applyFont="0" applyFill="0" applyBorder="0" applyAlignment="0" applyProtection="0">
      <alignment horizontal="left"/>
    </xf>
    <xf numFmtId="193" fontId="1" fillId="0" borderId="25" applyFont="0" applyFill="0" applyBorder="0" applyAlignment="0" applyProtection="0">
      <alignment horizontal="left"/>
    </xf>
    <xf numFmtId="0" fontId="1" fillId="0" borderId="0" applyFont="0" applyFill="0" applyBorder="0" applyAlignment="0" applyProtection="0"/>
    <xf numFmtId="0" fontId="1" fillId="0" borderId="0" applyFont="0" applyFill="0" applyBorder="0" applyAlignment="0" applyProtection="0">
      <alignment horizontal="left"/>
    </xf>
    <xf numFmtId="194" fontId="1" fillId="0" borderId="25" applyFont="0" applyFill="0" applyBorder="0" applyAlignment="0" applyProtection="0">
      <alignment horizontal="left"/>
    </xf>
    <xf numFmtId="195" fontId="1" fillId="0" borderId="25" applyFont="0" applyFill="0" applyBorder="0" applyAlignment="0" applyProtection="0">
      <alignment horizontal="left"/>
    </xf>
    <xf numFmtId="196" fontId="1" fillId="0" borderId="25" applyFont="0" applyFill="0" applyBorder="0" applyAlignment="0" applyProtection="0">
      <alignment horizontal="left"/>
    </xf>
    <xf numFmtId="197" fontId="1" fillId="0" borderId="25" applyFont="0" applyFill="0" applyBorder="0" applyAlignment="0" applyProtection="0">
      <alignment horizontal="left"/>
    </xf>
    <xf numFmtId="198" fontId="1" fillId="0" borderId="25" applyFont="0" applyFill="0" applyBorder="0" applyAlignment="0" applyProtection="0">
      <alignment horizontal="left"/>
    </xf>
    <xf numFmtId="199" fontId="1" fillId="0" borderId="25" applyFont="0" applyFill="0" applyBorder="0" applyAlignment="0" applyProtection="0">
      <alignment horizontal="left"/>
    </xf>
    <xf numFmtId="4" fontId="22" fillId="0" borderId="26" applyFill="0" applyBorder="0" applyProtection="0">
      <alignment horizontal="right" vertical="center"/>
    </xf>
    <xf numFmtId="200" fontId="1" fillId="0" borderId="0" applyFont="0" applyFill="0" applyBorder="0" applyAlignment="0" applyProtection="0"/>
    <xf numFmtId="0" fontId="23" fillId="0" borderId="0" applyNumberFormat="0" applyFill="0" applyBorder="0" applyAlignment="0" applyProtection="0"/>
    <xf numFmtId="201" fontId="19" fillId="0" borderId="0"/>
    <xf numFmtId="4" fontId="21" fillId="0" borderId="8" applyFill="0" applyBorder="0" applyProtection="0">
      <alignment horizontal="right" vertical="center"/>
    </xf>
    <xf numFmtId="49" fontId="22" fillId="0" borderId="8" applyNumberFormat="0" applyFill="0" applyBorder="0" applyProtection="0">
      <alignment horizontal="left" vertical="center"/>
    </xf>
    <xf numFmtId="0" fontId="21" fillId="0" borderId="8" applyNumberFormat="0" applyFill="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cellStyleXfs>
  <cellXfs count="316">
    <xf numFmtId="0" fontId="0" fillId="0" borderId="0" xfId="0"/>
    <xf numFmtId="0" fontId="6" fillId="0" borderId="0" xfId="0" applyFont="1" applyFill="1" applyBorder="1"/>
    <xf numFmtId="0" fontId="6" fillId="0" borderId="0" xfId="0" applyFont="1"/>
    <xf numFmtId="0" fontId="10" fillId="0" borderId="0" xfId="0" applyFont="1" applyFill="1" applyBorder="1"/>
    <xf numFmtId="0" fontId="6" fillId="0" borderId="0" xfId="0" applyFont="1" applyBorder="1"/>
    <xf numFmtId="0" fontId="6" fillId="0" borderId="0" xfId="0" applyFont="1" applyFill="1"/>
    <xf numFmtId="0" fontId="0" fillId="0" borderId="0" xfId="0" applyAlignment="1" applyProtection="1">
      <alignment vertical="center"/>
    </xf>
    <xf numFmtId="0" fontId="0" fillId="0" borderId="0" xfId="0" applyFill="1" applyBorder="1" applyAlignment="1" applyProtection="1">
      <alignment vertical="center"/>
    </xf>
    <xf numFmtId="0" fontId="1" fillId="0" borderId="0" xfId="0" applyFont="1"/>
    <xf numFmtId="0" fontId="1" fillId="0" borderId="0" xfId="0" applyFont="1" applyFill="1"/>
    <xf numFmtId="0" fontId="6" fillId="0" borderId="0" xfId="0" applyFont="1" applyFill="1" applyBorder="1" applyAlignment="1">
      <alignment horizontal="left"/>
    </xf>
    <xf numFmtId="0" fontId="1" fillId="0" borderId="0" xfId="0" applyFont="1" applyFill="1" applyAlignment="1" applyProtection="1">
      <alignment vertical="center"/>
    </xf>
    <xf numFmtId="0" fontId="0" fillId="0" borderId="0" xfId="0" applyFill="1" applyAlignment="1" applyProtection="1">
      <alignment vertical="center"/>
    </xf>
    <xf numFmtId="0" fontId="1" fillId="7" borderId="0" xfId="0" applyFont="1" applyFill="1" applyAlignment="1" applyProtection="1">
      <alignment vertical="center"/>
    </xf>
    <xf numFmtId="0" fontId="0" fillId="7" borderId="0" xfId="0" applyFill="1" applyAlignment="1" applyProtection="1">
      <alignment vertical="center"/>
    </xf>
    <xf numFmtId="0" fontId="0" fillId="7" borderId="0" xfId="0" applyFill="1" applyBorder="1" applyAlignment="1" applyProtection="1">
      <alignment vertical="center"/>
    </xf>
    <xf numFmtId="0" fontId="0" fillId="0" borderId="0" xfId="0" applyFont="1" applyAlignment="1" applyProtection="1">
      <alignment vertical="center"/>
    </xf>
    <xf numFmtId="0" fontId="1" fillId="0" borderId="0" xfId="0" applyFont="1" applyAlignment="1">
      <alignment horizontal="right"/>
    </xf>
    <xf numFmtId="0" fontId="1" fillId="4" borderId="0" xfId="0" applyFont="1" applyFill="1"/>
    <xf numFmtId="0" fontId="1" fillId="0" borderId="0" xfId="0" applyFont="1" applyFill="1" applyBorder="1"/>
    <xf numFmtId="0" fontId="1"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1" fillId="7" borderId="0" xfId="0" applyFont="1" applyFill="1" applyBorder="1" applyAlignment="1" applyProtection="1">
      <alignment vertical="center"/>
    </xf>
    <xf numFmtId="0" fontId="0" fillId="0" borderId="0" xfId="0" applyAlignment="1" applyProtection="1">
      <alignment vertical="center"/>
      <protection hidden="1"/>
    </xf>
    <xf numFmtId="0" fontId="0" fillId="2" borderId="0" xfId="0" applyFill="1" applyBorder="1" applyAlignment="1" applyProtection="1">
      <alignment vertical="center"/>
      <protection hidden="1"/>
    </xf>
    <xf numFmtId="0" fontId="0" fillId="2" borderId="5" xfId="0" applyFill="1" applyBorder="1" applyAlignment="1" applyProtection="1">
      <alignment vertical="center"/>
      <protection hidden="1"/>
    </xf>
    <xf numFmtId="0" fontId="7" fillId="2" borderId="0" xfId="0" applyFont="1" applyFill="1" applyBorder="1" applyAlignment="1" applyProtection="1">
      <alignment vertical="center"/>
      <protection hidden="1"/>
    </xf>
    <xf numFmtId="0" fontId="3" fillId="2" borderId="5"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6" fillId="0" borderId="0" xfId="0" applyFont="1" applyFill="1" applyBorder="1" applyAlignment="1" applyProtection="1">
      <alignment vertical="center" wrapText="1"/>
      <protection hidden="1"/>
    </xf>
    <xf numFmtId="0" fontId="0" fillId="2" borderId="11" xfId="0" applyFill="1" applyBorder="1" applyAlignment="1" applyProtection="1">
      <alignment vertical="center"/>
      <protection hidden="1"/>
    </xf>
    <xf numFmtId="0" fontId="0" fillId="2" borderId="0" xfId="0" applyFill="1" applyBorder="1" applyAlignment="1" applyProtection="1">
      <alignment horizontal="center" vertical="center"/>
      <protection hidden="1"/>
    </xf>
    <xf numFmtId="0" fontId="6" fillId="2" borderId="13" xfId="0" applyFont="1" applyFill="1" applyBorder="1" applyAlignment="1" applyProtection="1">
      <alignment vertical="center" wrapText="1"/>
      <protection hidden="1"/>
    </xf>
    <xf numFmtId="0" fontId="0" fillId="2" borderId="8" xfId="0"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5" xfId="0" applyFont="1" applyFill="1" applyBorder="1" applyAlignment="1" applyProtection="1">
      <alignment vertical="top"/>
      <protection hidden="1"/>
    </xf>
    <xf numFmtId="0" fontId="0" fillId="0" borderId="0" xfId="0" applyAlignment="1" applyProtection="1">
      <alignment vertical="top"/>
      <protection hidden="1"/>
    </xf>
    <xf numFmtId="0" fontId="0" fillId="0" borderId="0" xfId="0" applyProtection="1">
      <protection hidden="1"/>
    </xf>
    <xf numFmtId="0" fontId="3" fillId="2" borderId="5" xfId="0" applyFont="1" applyFill="1" applyBorder="1" applyProtection="1">
      <protection hidden="1"/>
    </xf>
    <xf numFmtId="0" fontId="0" fillId="0" borderId="0" xfId="0" applyAlignment="1" applyProtection="1">
      <alignment horizontal="center" vertical="center" wrapText="1"/>
      <protection hidden="1"/>
    </xf>
    <xf numFmtId="0" fontId="3" fillId="2" borderId="0" xfId="0" applyFont="1" applyFill="1" applyBorder="1" applyProtection="1">
      <protection hidden="1"/>
    </xf>
    <xf numFmtId="0" fontId="3" fillId="2" borderId="0" xfId="0" applyFont="1" applyFill="1" applyBorder="1" applyAlignment="1" applyProtection="1">
      <alignment horizontal="left" wrapText="1"/>
      <protection hidden="1"/>
    </xf>
    <xf numFmtId="0" fontId="6" fillId="0" borderId="8" xfId="0" applyFont="1" applyFill="1" applyBorder="1" applyAlignment="1" applyProtection="1">
      <alignment vertical="center"/>
      <protection hidden="1"/>
    </xf>
    <xf numFmtId="0" fontId="5" fillId="2" borderId="0" xfId="0" applyFont="1" applyFill="1" applyBorder="1" applyProtection="1">
      <protection hidden="1"/>
    </xf>
    <xf numFmtId="0" fontId="6" fillId="2" borderId="0" xfId="0" applyFont="1" applyFill="1" applyBorder="1" applyProtection="1">
      <protection hidden="1"/>
    </xf>
    <xf numFmtId="0" fontId="6" fillId="2" borderId="0" xfId="0" applyFont="1" applyFill="1" applyBorder="1" applyAlignment="1" applyProtection="1">
      <protection hidden="1"/>
    </xf>
    <xf numFmtId="0" fontId="5" fillId="2" borderId="10" xfId="0" applyFont="1" applyFill="1" applyBorder="1" applyAlignment="1" applyProtection="1">
      <protection hidden="1"/>
    </xf>
    <xf numFmtId="0" fontId="5" fillId="2" borderId="0" xfId="0" applyFont="1" applyFill="1" applyBorder="1" applyAlignment="1" applyProtection="1">
      <alignment vertical="center"/>
      <protection hidden="1"/>
    </xf>
    <xf numFmtId="0" fontId="5" fillId="2" borderId="11" xfId="0" applyFont="1" applyFill="1" applyBorder="1" applyAlignment="1" applyProtection="1">
      <alignment vertical="center"/>
      <protection hidden="1"/>
    </xf>
    <xf numFmtId="0" fontId="0" fillId="0" borderId="0" xfId="0" applyFill="1" applyProtection="1">
      <protection hidden="1"/>
    </xf>
    <xf numFmtId="0" fontId="0" fillId="0" borderId="0" xfId="0" applyFill="1" applyAlignment="1" applyProtection="1">
      <alignment vertical="center"/>
      <protection hidden="1"/>
    </xf>
    <xf numFmtId="0" fontId="1" fillId="2" borderId="8" xfId="0" applyFont="1" applyFill="1" applyBorder="1" applyAlignment="1" applyProtection="1">
      <alignment vertical="center"/>
      <protection hidden="1"/>
    </xf>
    <xf numFmtId="0" fontId="0" fillId="2" borderId="5" xfId="0" applyFill="1" applyBorder="1" applyProtection="1">
      <protection hidden="1"/>
    </xf>
    <xf numFmtId="0" fontId="0" fillId="2" borderId="7" xfId="0" applyFill="1" applyBorder="1" applyAlignment="1" applyProtection="1">
      <alignment horizontal="center" vertical="center" wrapText="1"/>
      <protection hidden="1"/>
    </xf>
    <xf numFmtId="0" fontId="1" fillId="0" borderId="0" xfId="2"/>
    <xf numFmtId="10" fontId="1" fillId="2" borderId="0" xfId="0" applyNumberFormat="1" applyFont="1" applyFill="1" applyBorder="1" applyAlignment="1" applyProtection="1">
      <alignment horizontal="center"/>
      <protection hidden="1"/>
    </xf>
    <xf numFmtId="0" fontId="1" fillId="2" borderId="9" xfId="0" applyFont="1" applyFill="1" applyBorder="1" applyAlignment="1" applyProtection="1">
      <alignment horizontal="center" vertical="center" wrapText="1"/>
      <protection hidden="1"/>
    </xf>
    <xf numFmtId="0" fontId="6" fillId="2" borderId="0" xfId="0" applyFont="1" applyFill="1" applyBorder="1" applyAlignment="1" applyProtection="1">
      <alignment vertical="center" wrapText="1"/>
      <protection hidden="1"/>
    </xf>
    <xf numFmtId="0" fontId="5" fillId="2" borderId="13"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166" fontId="0" fillId="2" borderId="8" xfId="0" applyNumberFormat="1" applyFill="1" applyBorder="1" applyAlignment="1" applyProtection="1">
      <alignment horizontal="right" vertical="center" wrapText="1"/>
      <protection hidden="1"/>
    </xf>
    <xf numFmtId="166" fontId="5" fillId="2" borderId="8" xfId="0" applyNumberFormat="1" applyFont="1" applyFill="1" applyBorder="1" applyAlignment="1" applyProtection="1">
      <alignment horizontal="right" vertical="center" wrapText="1"/>
      <protection hidden="1"/>
    </xf>
    <xf numFmtId="0" fontId="1" fillId="0" borderId="8" xfId="0" applyFont="1" applyFill="1" applyBorder="1" applyAlignment="1" applyProtection="1">
      <alignment vertical="center" wrapText="1"/>
      <protection hidden="1"/>
    </xf>
    <xf numFmtId="0" fontId="0" fillId="7" borderId="0" xfId="0" applyFont="1" applyFill="1" applyBorder="1" applyAlignment="1" applyProtection="1">
      <alignment vertical="center"/>
    </xf>
    <xf numFmtId="0" fontId="1" fillId="2" borderId="21" xfId="0" applyFont="1" applyFill="1" applyBorder="1" applyAlignment="1" applyProtection="1">
      <alignment vertical="center"/>
      <protection hidden="1"/>
    </xf>
    <xf numFmtId="0" fontId="1" fillId="2" borderId="10" xfId="0" applyFont="1" applyFill="1" applyBorder="1" applyAlignment="1" applyProtection="1">
      <alignment vertical="center"/>
      <protection hidden="1"/>
    </xf>
    <xf numFmtId="0" fontId="1" fillId="2" borderId="22" xfId="0" applyFont="1" applyFill="1" applyBorder="1" applyAlignment="1" applyProtection="1">
      <alignment vertical="center"/>
      <protection hidden="1"/>
    </xf>
    <xf numFmtId="1" fontId="1" fillId="4" borderId="0" xfId="0" applyNumberFormat="1" applyFont="1" applyFill="1"/>
    <xf numFmtId="202" fontId="5" fillId="2" borderId="8" xfId="0" applyNumberFormat="1" applyFont="1" applyFill="1" applyBorder="1" applyAlignment="1" applyProtection="1">
      <alignment horizontal="right" vertical="center"/>
      <protection hidden="1"/>
    </xf>
    <xf numFmtId="6" fontId="5" fillId="2" borderId="8" xfId="0" applyNumberFormat="1" applyFont="1" applyFill="1" applyBorder="1" applyAlignment="1" applyProtection="1">
      <alignment horizontal="right" vertical="center"/>
      <protection hidden="1"/>
    </xf>
    <xf numFmtId="0" fontId="0" fillId="0" borderId="5" xfId="0" applyBorder="1" applyProtection="1">
      <protection hidden="1"/>
    </xf>
    <xf numFmtId="0" fontId="1" fillId="0" borderId="8" xfId="0" applyFont="1" applyFill="1" applyBorder="1" applyAlignment="1" applyProtection="1">
      <alignment horizontal="center" vertical="center" wrapText="1"/>
      <protection hidden="1"/>
    </xf>
    <xf numFmtId="0" fontId="0" fillId="2" borderId="0" xfId="0" applyFill="1" applyBorder="1" applyAlignment="1" applyProtection="1">
      <alignment vertical="center" wrapText="1"/>
      <protection hidden="1"/>
    </xf>
    <xf numFmtId="0" fontId="1" fillId="2" borderId="0" xfId="0" applyFont="1" applyFill="1" applyBorder="1" applyAlignment="1" applyProtection="1">
      <alignment vertical="center" wrapText="1"/>
      <protection hidden="1"/>
    </xf>
    <xf numFmtId="0" fontId="6" fillId="2" borderId="0" xfId="0" applyFont="1" applyFill="1" applyBorder="1" applyAlignment="1" applyProtection="1">
      <alignment vertical="center"/>
      <protection hidden="1"/>
    </xf>
    <xf numFmtId="0" fontId="5" fillId="0" borderId="0" xfId="2" applyFont="1"/>
    <xf numFmtId="0" fontId="1" fillId="0" borderId="0" xfId="2" applyAlignment="1">
      <alignment horizontal="left"/>
    </xf>
    <xf numFmtId="0" fontId="1" fillId="0" borderId="0" xfId="2" applyAlignment="1">
      <alignment horizontal="right"/>
    </xf>
    <xf numFmtId="3" fontId="1" fillId="0" borderId="0" xfId="2" applyNumberFormat="1"/>
    <xf numFmtId="0" fontId="1" fillId="10" borderId="0" xfId="2" applyFill="1" applyAlignment="1">
      <alignment horizontal="left"/>
    </xf>
    <xf numFmtId="0" fontId="1" fillId="10" borderId="0" xfId="2" applyFill="1" applyAlignment="1">
      <alignment horizontal="right"/>
    </xf>
    <xf numFmtId="0" fontId="1" fillId="0" borderId="0" xfId="2" applyFont="1"/>
    <xf numFmtId="2" fontId="1" fillId="0" borderId="0" xfId="2" applyNumberFormat="1"/>
    <xf numFmtId="2" fontId="1" fillId="10" borderId="0" xfId="2" applyNumberFormat="1" applyFill="1"/>
    <xf numFmtId="2" fontId="1" fillId="10" borderId="0" xfId="2" applyNumberFormat="1" applyFill="1" applyAlignment="1">
      <alignment horizontal="right"/>
    </xf>
    <xf numFmtId="0" fontId="1" fillId="0" borderId="0" xfId="2" applyFont="1" applyAlignment="1">
      <alignment horizontal="right"/>
    </xf>
    <xf numFmtId="0" fontId="1" fillId="0" borderId="8" xfId="2" applyBorder="1" applyAlignment="1">
      <alignment horizontal="left"/>
    </xf>
    <xf numFmtId="2" fontId="1" fillId="0" borderId="0" xfId="2" applyNumberFormat="1" applyFont="1" applyFill="1" applyBorder="1"/>
    <xf numFmtId="2" fontId="1" fillId="0" borderId="0" xfId="2" applyNumberFormat="1" applyFont="1"/>
    <xf numFmtId="0" fontId="1" fillId="0" borderId="8" xfId="2" applyFont="1" applyBorder="1" applyAlignment="1">
      <alignment horizontal="left"/>
    </xf>
    <xf numFmtId="0" fontId="27" fillId="0" borderId="0" xfId="2" applyFont="1" applyAlignment="1">
      <alignment horizontal="right"/>
    </xf>
    <xf numFmtId="203" fontId="27" fillId="0" borderId="0" xfId="46" applyNumberFormat="1" applyFont="1" applyAlignment="1"/>
    <xf numFmtId="2" fontId="27" fillId="0" borderId="0" xfId="2" applyNumberFormat="1" applyFont="1"/>
    <xf numFmtId="1" fontId="1" fillId="0" borderId="0" xfId="2" applyNumberFormat="1"/>
    <xf numFmtId="0" fontId="12" fillId="0" borderId="0" xfId="0"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6" fontId="5" fillId="2" borderId="0" xfId="0" applyNumberFormat="1" applyFont="1" applyFill="1" applyBorder="1" applyAlignment="1" applyProtection="1">
      <alignment horizontal="right" vertical="center"/>
      <protection hidden="1"/>
    </xf>
    <xf numFmtId="0" fontId="5" fillId="0" borderId="8" xfId="0" applyFont="1" applyFill="1" applyBorder="1" applyAlignment="1" applyProtection="1">
      <alignment vertical="center"/>
      <protection hidden="1"/>
    </xf>
    <xf numFmtId="6" fontId="5" fillId="0" borderId="8" xfId="0" applyNumberFormat="1" applyFont="1" applyFill="1" applyBorder="1" applyProtection="1">
      <protection hidden="1"/>
    </xf>
    <xf numFmtId="0" fontId="6" fillId="3" borderId="17" xfId="0" applyFont="1" applyFill="1" applyBorder="1" applyAlignment="1" applyProtection="1">
      <alignment horizontal="center" vertical="center" wrapText="1"/>
      <protection locked="0" hidden="1"/>
    </xf>
    <xf numFmtId="205" fontId="6" fillId="3" borderId="9" xfId="0" applyNumberFormat="1" applyFont="1" applyFill="1" applyBorder="1" applyAlignment="1" applyProtection="1">
      <alignment horizontal="center" vertical="center" wrapText="1"/>
      <protection locked="0" hidden="1"/>
    </xf>
    <xf numFmtId="204" fontId="6" fillId="3" borderId="17" xfId="0" applyNumberFormat="1" applyFont="1" applyFill="1" applyBorder="1" applyAlignment="1" applyProtection="1">
      <alignment horizontal="center" vertical="center" wrapText="1"/>
      <protection locked="0" hidden="1"/>
    </xf>
    <xf numFmtId="49" fontId="1" fillId="3" borderId="9" xfId="0" applyNumberFormat="1" applyFont="1" applyFill="1" applyBorder="1" applyAlignment="1" applyProtection="1">
      <alignment vertical="center" wrapText="1"/>
      <protection locked="0" hidden="1"/>
    </xf>
    <xf numFmtId="170" fontId="6" fillId="3" borderId="8" xfId="0" applyNumberFormat="1" applyFont="1" applyFill="1" applyBorder="1" applyAlignment="1" applyProtection="1">
      <alignment horizontal="center" vertical="center" wrapText="1"/>
      <protection locked="0" hidden="1"/>
    </xf>
    <xf numFmtId="166" fontId="6" fillId="3" borderId="8" xfId="0" applyNumberFormat="1" applyFont="1" applyFill="1" applyBorder="1" applyAlignment="1" applyProtection="1">
      <alignment horizontal="right" vertical="center"/>
      <protection locked="0" hidden="1"/>
    </xf>
    <xf numFmtId="171" fontId="0" fillId="9" borderId="8" xfId="0" applyNumberFormat="1" applyFill="1" applyBorder="1" applyAlignment="1" applyProtection="1">
      <alignment horizontal="center" vertical="center"/>
      <protection locked="0" hidden="1"/>
    </xf>
    <xf numFmtId="3" fontId="6" fillId="3" borderId="8" xfId="0" applyNumberFormat="1" applyFont="1" applyFill="1" applyBorder="1" applyAlignment="1" applyProtection="1">
      <alignment horizontal="center" vertical="center"/>
      <protection locked="0" hidden="1"/>
    </xf>
    <xf numFmtId="205" fontId="6" fillId="3" borderId="8" xfId="0" applyNumberFormat="1" applyFont="1" applyFill="1" applyBorder="1" applyAlignment="1" applyProtection="1">
      <alignment horizontal="center" vertical="center" wrapText="1"/>
      <protection locked="0" hidden="1"/>
    </xf>
    <xf numFmtId="9" fontId="5" fillId="9" borderId="8" xfId="0" applyNumberFormat="1" applyFont="1" applyFill="1" applyBorder="1" applyAlignment="1" applyProtection="1">
      <alignment horizontal="right" vertical="center" wrapText="1"/>
      <protection locked="0" hidden="1"/>
    </xf>
    <xf numFmtId="204" fontId="1" fillId="3" borderId="8" xfId="0" applyNumberFormat="1" applyFont="1" applyFill="1" applyBorder="1" applyAlignment="1" applyProtection="1">
      <alignment horizontal="center" vertical="center" wrapText="1"/>
      <protection locked="0" hidden="1"/>
    </xf>
    <xf numFmtId="10" fontId="1" fillId="6" borderId="0" xfId="0" applyNumberFormat="1" applyFont="1" applyFill="1" applyBorder="1" applyAlignment="1" applyProtection="1">
      <alignment horizontal="center"/>
      <protection hidden="1"/>
    </xf>
    <xf numFmtId="0" fontId="6" fillId="6" borderId="0" xfId="0" applyFont="1" applyFill="1" applyBorder="1" applyAlignment="1" applyProtection="1">
      <alignment vertical="center"/>
      <protection hidden="1"/>
    </xf>
    <xf numFmtId="10" fontId="5" fillId="6" borderId="0" xfId="0" applyNumberFormat="1" applyFont="1" applyFill="1" applyBorder="1" applyAlignment="1" applyProtection="1">
      <alignment vertical="center"/>
      <protection hidden="1"/>
    </xf>
    <xf numFmtId="4" fontId="5" fillId="6" borderId="0" xfId="0" applyNumberFormat="1" applyFont="1" applyFill="1" applyBorder="1" applyAlignment="1" applyProtection="1">
      <alignment horizontal="center" vertical="center"/>
      <protection hidden="1"/>
    </xf>
    <xf numFmtId="166" fontId="5" fillId="6" borderId="0" xfId="0" applyNumberFormat="1" applyFont="1" applyFill="1" applyBorder="1" applyAlignment="1" applyProtection="1">
      <alignment vertical="center"/>
      <protection hidden="1"/>
    </xf>
    <xf numFmtId="0" fontId="5" fillId="6" borderId="0" xfId="0" applyFont="1" applyFill="1" applyBorder="1" applyAlignment="1" applyProtection="1">
      <alignment horizontal="left"/>
      <protection hidden="1"/>
    </xf>
    <xf numFmtId="0" fontId="0" fillId="6" borderId="0" xfId="0" applyFill="1" applyBorder="1" applyAlignment="1" applyProtection="1">
      <alignment vertical="center" wrapText="1"/>
      <protection hidden="1"/>
    </xf>
    <xf numFmtId="206" fontId="5" fillId="2" borderId="8" xfId="0" applyNumberFormat="1" applyFont="1" applyFill="1" applyBorder="1" applyAlignment="1" applyProtection="1">
      <alignment horizontal="right" vertical="center"/>
      <protection hidden="1"/>
    </xf>
    <xf numFmtId="0" fontId="13" fillId="0" borderId="0" xfId="0" applyFont="1" applyAlignment="1" applyProtection="1">
      <alignment horizontal="center" vertical="center"/>
      <protection hidden="1"/>
    </xf>
    <xf numFmtId="0" fontId="13" fillId="2" borderId="4" xfId="0" applyFont="1" applyFill="1" applyBorder="1" applyAlignment="1" applyProtection="1">
      <alignment horizontal="center" vertical="center"/>
      <protection hidden="1"/>
    </xf>
    <xf numFmtId="0" fontId="13" fillId="2" borderId="27" xfId="0" applyFont="1" applyFill="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13" fillId="2" borderId="6" xfId="0" applyFont="1" applyFill="1" applyBorder="1" applyAlignment="1" applyProtection="1">
      <alignment horizontal="center" vertical="center" wrapText="1"/>
      <protection hidden="1"/>
    </xf>
    <xf numFmtId="0" fontId="13" fillId="2" borderId="4" xfId="0" applyFont="1" applyFill="1" applyBorder="1" applyAlignment="1" applyProtection="1">
      <alignment horizontal="right" vertical="center"/>
      <protection hidden="1"/>
    </xf>
    <xf numFmtId="0" fontId="1" fillId="12" borderId="8" xfId="0" applyFont="1" applyFill="1" applyBorder="1" applyAlignment="1" applyProtection="1">
      <alignment horizontal="center" vertical="center" wrapText="1"/>
      <protection locked="0" hidden="1"/>
    </xf>
    <xf numFmtId="0" fontId="1" fillId="11" borderId="8" xfId="0" applyFont="1" applyFill="1" applyBorder="1" applyAlignment="1" applyProtection="1">
      <alignment horizontal="center" vertical="center" wrapText="1"/>
      <protection locked="0" hidden="1"/>
    </xf>
    <xf numFmtId="171" fontId="1" fillId="0" borderId="8" xfId="0" applyNumberFormat="1" applyFont="1" applyBorder="1" applyAlignment="1" applyProtection="1">
      <alignment horizontal="center" vertical="center"/>
      <protection hidden="1"/>
    </xf>
    <xf numFmtId="168" fontId="1" fillId="0" borderId="8" xfId="0" applyNumberFormat="1" applyFont="1" applyBorder="1" applyAlignment="1" applyProtection="1">
      <alignment horizontal="center" vertical="center"/>
      <protection hidden="1"/>
    </xf>
    <xf numFmtId="167" fontId="1" fillId="0" borderId="8" xfId="0" applyNumberFormat="1" applyFont="1" applyBorder="1" applyAlignment="1" applyProtection="1">
      <alignment horizontal="center" vertical="center"/>
      <protection hidden="1"/>
    </xf>
    <xf numFmtId="169" fontId="1" fillId="0" borderId="15" xfId="0" applyNumberFormat="1" applyFont="1" applyBorder="1" applyAlignment="1" applyProtection="1">
      <alignment horizontal="center" vertical="center"/>
      <protection hidden="1"/>
    </xf>
    <xf numFmtId="0" fontId="5" fillId="6" borderId="0" xfId="0" applyFont="1" applyFill="1" applyBorder="1" applyAlignment="1" applyProtection="1">
      <alignment horizontal="center" vertical="center" wrapText="1"/>
      <protection hidden="1"/>
    </xf>
    <xf numFmtId="0" fontId="0" fillId="6" borderId="0" xfId="0" applyFill="1" applyBorder="1" applyAlignment="1" applyProtection="1">
      <alignment vertical="center"/>
      <protection hidden="1"/>
    </xf>
    <xf numFmtId="0" fontId="9" fillId="6" borderId="0" xfId="0" applyFont="1" applyFill="1" applyBorder="1" applyAlignment="1" applyProtection="1">
      <alignment horizontal="right" vertical="center"/>
      <protection hidden="1"/>
    </xf>
    <xf numFmtId="166" fontId="5" fillId="6" borderId="0" xfId="0" applyNumberFormat="1" applyFont="1" applyFill="1" applyBorder="1" applyAlignment="1" applyProtection="1">
      <alignment horizontal="right" vertical="center" wrapText="1"/>
      <protection hidden="1"/>
    </xf>
    <xf numFmtId="0" fontId="0" fillId="6" borderId="13" xfId="0" applyFill="1" applyBorder="1" applyAlignment="1" applyProtection="1">
      <alignment vertical="center"/>
      <protection hidden="1"/>
    </xf>
    <xf numFmtId="0" fontId="13" fillId="6" borderId="4" xfId="0" applyFont="1" applyFill="1" applyBorder="1" applyAlignment="1" applyProtection="1">
      <alignment horizontal="center" vertical="center"/>
      <protection hidden="1"/>
    </xf>
    <xf numFmtId="0" fontId="13" fillId="6" borderId="6" xfId="0" applyFont="1" applyFill="1" applyBorder="1" applyAlignment="1" applyProtection="1">
      <alignment horizontal="center" vertical="center"/>
      <protection hidden="1"/>
    </xf>
    <xf numFmtId="0" fontId="0" fillId="6" borderId="7" xfId="0" applyFill="1" applyBorder="1" applyAlignment="1" applyProtection="1">
      <alignment vertical="center"/>
      <protection hidden="1"/>
    </xf>
    <xf numFmtId="0" fontId="6" fillId="5" borderId="8" xfId="0" applyFont="1" applyFill="1" applyBorder="1" applyAlignment="1" applyProtection="1">
      <alignment horizontal="center" vertical="center"/>
      <protection hidden="1"/>
    </xf>
    <xf numFmtId="0" fontId="1" fillId="6" borderId="5" xfId="2" applyFont="1" applyFill="1" applyBorder="1" applyAlignment="1" applyProtection="1">
      <alignment vertical="center" wrapText="1"/>
      <protection hidden="1"/>
    </xf>
    <xf numFmtId="0" fontId="29" fillId="2" borderId="5" xfId="0" applyFont="1" applyFill="1" applyBorder="1" applyAlignment="1" applyProtection="1">
      <alignment vertical="center"/>
      <protection hidden="1"/>
    </xf>
    <xf numFmtId="0" fontId="24" fillId="2" borderId="0" xfId="0" applyNumberFormat="1" applyFont="1" applyFill="1" applyBorder="1" applyAlignment="1" applyProtection="1">
      <alignment vertical="center" wrapText="1"/>
      <protection hidden="1"/>
    </xf>
    <xf numFmtId="3" fontId="1" fillId="6" borderId="2" xfId="2" applyNumberFormat="1" applyFont="1" applyFill="1" applyBorder="1" applyAlignment="1" applyProtection="1">
      <alignment horizontal="left" vertical="top"/>
      <protection locked="0" hidden="1"/>
    </xf>
    <xf numFmtId="3" fontId="1" fillId="6" borderId="4" xfId="2" applyNumberFormat="1" applyFont="1" applyFill="1" applyBorder="1" applyAlignment="1" applyProtection="1">
      <alignment horizontal="left" vertical="top"/>
      <protection locked="0" hidden="1"/>
    </xf>
    <xf numFmtId="3" fontId="1" fillId="6" borderId="0" xfId="2" applyNumberFormat="1" applyFont="1" applyFill="1" applyBorder="1" applyAlignment="1" applyProtection="1">
      <alignment horizontal="left" vertical="top"/>
      <protection locked="0" hidden="1"/>
    </xf>
    <xf numFmtId="3" fontId="1" fillId="6" borderId="5" xfId="2" applyNumberFormat="1" applyFont="1" applyFill="1" applyBorder="1" applyAlignment="1" applyProtection="1">
      <alignment horizontal="left" vertical="top"/>
      <protection locked="0" hidden="1"/>
    </xf>
    <xf numFmtId="0" fontId="1" fillId="6" borderId="6" xfId="2" applyFill="1" applyBorder="1"/>
    <xf numFmtId="0" fontId="1" fillId="6" borderId="7" xfId="2" applyFill="1" applyBorder="1"/>
    <xf numFmtId="0" fontId="1" fillId="0" borderId="1" xfId="2" applyBorder="1"/>
    <xf numFmtId="0" fontId="2" fillId="6" borderId="3" xfId="2" applyFont="1" applyFill="1" applyBorder="1" applyAlignment="1" applyProtection="1">
      <alignment vertical="center" wrapText="1"/>
      <protection hidden="1"/>
    </xf>
    <xf numFmtId="0" fontId="1" fillId="6" borderId="4" xfId="2" applyFill="1" applyBorder="1"/>
    <xf numFmtId="0" fontId="11" fillId="6" borderId="0" xfId="0" applyFont="1" applyFill="1" applyBorder="1" applyAlignment="1" applyProtection="1">
      <alignment vertical="center" wrapText="1"/>
      <protection hidden="1"/>
    </xf>
    <xf numFmtId="0" fontId="12" fillId="6" borderId="0" xfId="0" applyFont="1" applyFill="1" applyBorder="1" applyAlignment="1" applyProtection="1">
      <alignment vertical="center" wrapText="1"/>
      <protection hidden="1"/>
    </xf>
    <xf numFmtId="0" fontId="11" fillId="2" borderId="0" xfId="0" applyFont="1" applyFill="1" applyBorder="1" applyAlignment="1" applyProtection="1">
      <alignment horizontal="right" vertical="center"/>
      <protection hidden="1"/>
    </xf>
    <xf numFmtId="4" fontId="1" fillId="6" borderId="13" xfId="0" applyNumberFormat="1" applyFont="1" applyFill="1" applyBorder="1" applyAlignment="1" applyProtection="1">
      <alignment horizontal="left" vertical="top" wrapText="1"/>
      <protection hidden="1"/>
    </xf>
    <xf numFmtId="0" fontId="2" fillId="2" borderId="0" xfId="0" applyFont="1" applyFill="1" applyBorder="1" applyAlignment="1" applyProtection="1">
      <alignment vertical="center" wrapText="1"/>
      <protection hidden="1"/>
    </xf>
    <xf numFmtId="0" fontId="25" fillId="2" borderId="0" xfId="0" applyFont="1" applyFill="1" applyBorder="1" applyAlignment="1" applyProtection="1">
      <alignment horizontal="center" vertical="center"/>
    </xf>
    <xf numFmtId="0" fontId="0" fillId="13" borderId="0" xfId="0" applyFill="1" applyProtection="1">
      <protection hidden="1"/>
    </xf>
    <xf numFmtId="0" fontId="25" fillId="13" borderId="0" xfId="0" applyFont="1" applyFill="1" applyProtection="1">
      <protection hidden="1"/>
    </xf>
    <xf numFmtId="0" fontId="3" fillId="13" borderId="0" xfId="0" applyFont="1" applyFill="1" applyProtection="1">
      <protection hidden="1"/>
    </xf>
    <xf numFmtId="0" fontId="0" fillId="13" borderId="0" xfId="0" applyFill="1" applyAlignment="1" applyProtection="1">
      <alignment horizontal="center" vertical="center" wrapText="1"/>
      <protection hidden="1"/>
    </xf>
    <xf numFmtId="0" fontId="3" fillId="13" borderId="0" xfId="0" applyFont="1" applyFill="1" applyAlignment="1" applyProtection="1">
      <alignment horizontal="center" vertical="center" wrapText="1"/>
      <protection hidden="1"/>
    </xf>
    <xf numFmtId="0" fontId="25" fillId="13" borderId="0" xfId="0" applyFont="1" applyFill="1" applyAlignment="1" applyProtection="1">
      <alignment horizontal="left" vertical="top"/>
      <protection hidden="1"/>
    </xf>
    <xf numFmtId="0" fontId="13" fillId="13" borderId="0" xfId="0" applyFont="1" applyFill="1" applyAlignment="1" applyProtection="1">
      <alignment horizontal="center" vertical="center"/>
      <protection hidden="1"/>
    </xf>
    <xf numFmtId="0" fontId="0" fillId="13" borderId="0" xfId="0" applyFill="1" applyBorder="1" applyProtection="1">
      <protection hidden="1"/>
    </xf>
    <xf numFmtId="0" fontId="4" fillId="13" borderId="0" xfId="0" applyNumberFormat="1" applyFont="1" applyFill="1" applyBorder="1" applyAlignment="1" applyProtection="1">
      <alignment vertical="center" wrapText="1"/>
      <protection hidden="1"/>
    </xf>
    <xf numFmtId="0" fontId="0" fillId="13" borderId="0" xfId="0" applyFill="1" applyBorder="1" applyAlignment="1" applyProtection="1">
      <protection hidden="1"/>
    </xf>
    <xf numFmtId="0" fontId="3" fillId="13" borderId="0" xfId="0" applyFont="1" applyFill="1" applyBorder="1" applyAlignment="1" applyProtection="1">
      <alignment horizontal="left" wrapText="1"/>
      <protection hidden="1"/>
    </xf>
    <xf numFmtId="0" fontId="0" fillId="13" borderId="0" xfId="0" applyFill="1" applyAlignment="1" applyProtection="1">
      <alignment vertical="center"/>
      <protection hidden="1"/>
    </xf>
    <xf numFmtId="0" fontId="3" fillId="13" borderId="0" xfId="0" applyFont="1" applyFill="1" applyAlignment="1" applyProtection="1">
      <alignment vertical="center"/>
      <protection hidden="1"/>
    </xf>
    <xf numFmtId="0" fontId="6" fillId="13" borderId="0" xfId="0" applyFont="1" applyFill="1" applyBorder="1" applyAlignment="1" applyProtection="1">
      <alignment vertical="center"/>
      <protection hidden="1"/>
    </xf>
    <xf numFmtId="0" fontId="6" fillId="13" borderId="0" xfId="0" applyFont="1" applyFill="1" applyBorder="1" applyAlignment="1" applyProtection="1">
      <alignment horizontal="center" vertical="center"/>
      <protection hidden="1"/>
    </xf>
    <xf numFmtId="0" fontId="0" fillId="13" borderId="0" xfId="0" applyFill="1" applyBorder="1" applyAlignment="1" applyProtection="1">
      <alignment vertical="center"/>
      <protection hidden="1"/>
    </xf>
    <xf numFmtId="0" fontId="1" fillId="13" borderId="0" xfId="0" applyFont="1" applyFill="1" applyBorder="1" applyProtection="1">
      <protection hidden="1"/>
    </xf>
    <xf numFmtId="0" fontId="6" fillId="13" borderId="0" xfId="0" applyFont="1" applyFill="1" applyBorder="1" applyProtection="1">
      <protection hidden="1"/>
    </xf>
    <xf numFmtId="0" fontId="6" fillId="13" borderId="0" xfId="0" applyFont="1" applyFill="1" applyBorder="1" applyAlignment="1" applyProtection="1">
      <protection hidden="1"/>
    </xf>
    <xf numFmtId="0" fontId="5" fillId="13" borderId="0" xfId="0" applyFont="1" applyFill="1" applyBorder="1" applyAlignment="1" applyProtection="1">
      <protection hidden="1"/>
    </xf>
    <xf numFmtId="0" fontId="5" fillId="13" borderId="0" xfId="0" applyFont="1" applyFill="1" applyBorder="1" applyAlignment="1" applyProtection="1">
      <alignment vertical="center"/>
      <protection hidden="1"/>
    </xf>
    <xf numFmtId="0" fontId="5" fillId="13" borderId="0" xfId="0" applyFont="1" applyFill="1" applyBorder="1" applyAlignment="1" applyProtection="1">
      <alignment horizontal="center" vertical="center" wrapText="1"/>
      <protection hidden="1"/>
    </xf>
    <xf numFmtId="0" fontId="5" fillId="13" borderId="0" xfId="0" applyFont="1" applyFill="1" applyBorder="1" applyAlignment="1" applyProtection="1">
      <alignment vertical="center" wrapText="1"/>
      <protection hidden="1"/>
    </xf>
    <xf numFmtId="0" fontId="25" fillId="13" borderId="0" xfId="0" applyFont="1" applyFill="1" applyAlignment="1" applyProtection="1">
      <alignment vertical="center"/>
      <protection hidden="1"/>
    </xf>
    <xf numFmtId="0" fontId="1" fillId="13" borderId="0" xfId="0" applyFont="1" applyFill="1" applyBorder="1" applyAlignment="1" applyProtection="1">
      <alignment vertical="center"/>
      <protection hidden="1"/>
    </xf>
    <xf numFmtId="3" fontId="6" fillId="13" borderId="0" xfId="0" applyNumberFormat="1" applyFont="1" applyFill="1" applyBorder="1" applyAlignment="1" applyProtection="1">
      <alignment vertical="center"/>
      <protection hidden="1"/>
    </xf>
    <xf numFmtId="9" fontId="6" fillId="13" borderId="0" xfId="0" applyNumberFormat="1" applyFont="1" applyFill="1" applyBorder="1" applyAlignment="1" applyProtection="1">
      <alignment vertical="center"/>
      <protection hidden="1"/>
    </xf>
    <xf numFmtId="9" fontId="6" fillId="13" borderId="0" xfId="0" applyNumberFormat="1" applyFont="1" applyFill="1" applyBorder="1" applyAlignment="1" applyProtection="1">
      <alignment horizontal="center" vertical="center"/>
      <protection hidden="1"/>
    </xf>
    <xf numFmtId="0" fontId="5" fillId="13" borderId="0" xfId="0" applyFont="1" applyFill="1" applyBorder="1" applyAlignment="1" applyProtection="1">
      <alignment horizontal="center" vertical="center"/>
      <protection hidden="1"/>
    </xf>
    <xf numFmtId="172" fontId="5" fillId="13" borderId="0" xfId="0" applyNumberFormat="1" applyFont="1" applyFill="1" applyBorder="1" applyAlignment="1" applyProtection="1">
      <alignment horizontal="right" vertical="center"/>
      <protection hidden="1"/>
    </xf>
    <xf numFmtId="10" fontId="5" fillId="13" borderId="0" xfId="0" applyNumberFormat="1" applyFont="1" applyFill="1" applyBorder="1" applyAlignment="1" applyProtection="1">
      <alignment vertical="center"/>
      <protection hidden="1"/>
    </xf>
    <xf numFmtId="9" fontId="5" fillId="13" borderId="0" xfId="0" applyNumberFormat="1" applyFont="1" applyFill="1" applyBorder="1" applyAlignment="1" applyProtection="1">
      <alignment horizontal="right" vertical="center"/>
      <protection hidden="1"/>
    </xf>
    <xf numFmtId="4" fontId="5" fillId="13" borderId="0" xfId="0" applyNumberFormat="1" applyFont="1" applyFill="1" applyBorder="1" applyAlignment="1" applyProtection="1">
      <alignment horizontal="center" vertical="center"/>
      <protection hidden="1"/>
    </xf>
    <xf numFmtId="0" fontId="5" fillId="13" borderId="0" xfId="0" applyFont="1" applyFill="1" applyBorder="1" applyAlignment="1" applyProtection="1">
      <alignment horizontal="left"/>
      <protection hidden="1"/>
    </xf>
    <xf numFmtId="0" fontId="6" fillId="13" borderId="0" xfId="0" applyFont="1" applyFill="1" applyBorder="1" applyAlignment="1" applyProtection="1">
      <alignment horizontal="center"/>
      <protection hidden="1"/>
    </xf>
    <xf numFmtId="0" fontId="6" fillId="13" borderId="0" xfId="0" applyFont="1" applyFill="1" applyBorder="1" applyAlignment="1" applyProtection="1">
      <alignment horizontal="center" vertical="center" wrapText="1"/>
      <protection hidden="1"/>
    </xf>
    <xf numFmtId="0" fontId="0" fillId="13" borderId="0" xfId="0" applyFill="1" applyBorder="1" applyAlignment="1" applyProtection="1">
      <alignment horizontal="center" vertical="center" wrapText="1"/>
      <protection hidden="1"/>
    </xf>
    <xf numFmtId="0" fontId="14" fillId="13" borderId="0" xfId="0" applyFont="1" applyFill="1" applyBorder="1" applyAlignment="1" applyProtection="1">
      <alignment horizontal="right"/>
      <protection hidden="1"/>
    </xf>
    <xf numFmtId="0" fontId="13" fillId="0" borderId="1" xfId="0" applyFont="1" applyBorder="1" applyAlignment="1" applyProtection="1">
      <alignment horizontal="center" vertical="center"/>
      <protection hidden="1"/>
    </xf>
    <xf numFmtId="0" fontId="0" fillId="0" borderId="2" xfId="0" applyBorder="1" applyProtection="1">
      <protection hidden="1"/>
    </xf>
    <xf numFmtId="0" fontId="0" fillId="0" borderId="3" xfId="0" applyBorder="1" applyProtection="1">
      <protection hidden="1"/>
    </xf>
    <xf numFmtId="0" fontId="1" fillId="6" borderId="0" xfId="0" applyFont="1" applyFill="1" applyBorder="1" applyProtection="1">
      <protection hidden="1"/>
    </xf>
    <xf numFmtId="0" fontId="0" fillId="0" borderId="0" xfId="0" applyBorder="1" applyProtection="1">
      <protection hidden="1"/>
    </xf>
    <xf numFmtId="0" fontId="0" fillId="6" borderId="0" xfId="0" applyFill="1" applyBorder="1" applyProtection="1">
      <protection hidden="1"/>
    </xf>
    <xf numFmtId="0" fontId="0" fillId="13" borderId="0" xfId="0" applyFill="1" applyAlignment="1" applyProtection="1">
      <alignment vertical="center" wrapText="1"/>
      <protection hidden="1"/>
    </xf>
    <xf numFmtId="0" fontId="2" fillId="13" borderId="0" xfId="0" applyFont="1" applyFill="1" applyBorder="1" applyAlignment="1" applyProtection="1">
      <alignment vertical="center"/>
      <protection hidden="1"/>
    </xf>
    <xf numFmtId="0" fontId="16" fillId="13" borderId="0" xfId="0" applyFont="1" applyFill="1" applyAlignment="1" applyProtection="1">
      <alignment vertical="center"/>
      <protection hidden="1"/>
    </xf>
    <xf numFmtId="0" fontId="6" fillId="13" borderId="0" xfId="0" applyFont="1" applyFill="1" applyAlignment="1" applyProtection="1">
      <alignment vertical="center"/>
      <protection hidden="1"/>
    </xf>
    <xf numFmtId="0" fontId="0" fillId="13" borderId="0" xfId="0" applyFill="1" applyAlignment="1" applyProtection="1">
      <alignment vertical="top"/>
      <protection hidden="1"/>
    </xf>
    <xf numFmtId="0" fontId="3" fillId="13" borderId="0" xfId="0" applyFont="1" applyFill="1" applyAlignment="1" applyProtection="1">
      <alignment vertical="top"/>
      <protection hidden="1"/>
    </xf>
    <xf numFmtId="0" fontId="0" fillId="13" borderId="0" xfId="0" applyFill="1" applyBorder="1" applyAlignment="1" applyProtection="1">
      <alignment vertical="top"/>
      <protection hidden="1"/>
    </xf>
    <xf numFmtId="0" fontId="13" fillId="13" borderId="0" xfId="0" applyFont="1" applyFill="1" applyAlignment="1" applyProtection="1">
      <alignment vertical="center"/>
      <protection hidden="1"/>
    </xf>
    <xf numFmtId="0" fontId="0" fillId="0" borderId="2" xfId="0" applyBorder="1" applyAlignment="1" applyProtection="1">
      <alignment vertical="center"/>
      <protection hidden="1"/>
    </xf>
    <xf numFmtId="0" fontId="0" fillId="0" borderId="2" xfId="0" applyBorder="1" applyAlignment="1" applyProtection="1">
      <alignment vertical="center" wrapText="1"/>
      <protection hidden="1"/>
    </xf>
    <xf numFmtId="0" fontId="0" fillId="0" borderId="3" xfId="0" applyBorder="1" applyAlignment="1" applyProtection="1">
      <alignment vertical="center"/>
      <protection hidden="1"/>
    </xf>
    <xf numFmtId="0" fontId="0" fillId="0" borderId="0" xfId="0" applyBorder="1" applyAlignment="1" applyProtection="1">
      <alignment vertical="center"/>
      <protection hidden="1"/>
    </xf>
    <xf numFmtId="0" fontId="1" fillId="13" borderId="0" xfId="2" applyFill="1"/>
    <xf numFmtId="0" fontId="25" fillId="13" borderId="0" xfId="2" applyFont="1" applyFill="1"/>
    <xf numFmtId="0" fontId="1" fillId="13" borderId="0" xfId="2" applyFill="1" applyAlignment="1">
      <alignment wrapText="1"/>
    </xf>
    <xf numFmtId="0" fontId="12" fillId="2" borderId="0" xfId="0" applyFont="1" applyFill="1" applyBorder="1" applyAlignment="1" applyProtection="1">
      <alignment vertical="center"/>
      <protection hidden="1"/>
    </xf>
    <xf numFmtId="0" fontId="0" fillId="0" borderId="13" xfId="0" applyBorder="1" applyAlignment="1" applyProtection="1">
      <alignment vertical="center"/>
      <protection hidden="1"/>
    </xf>
    <xf numFmtId="0" fontId="1" fillId="2" borderId="9" xfId="0" applyFont="1" applyFill="1" applyBorder="1" applyAlignment="1" applyProtection="1">
      <alignment vertical="center"/>
      <protection hidden="1"/>
    </xf>
    <xf numFmtId="0" fontId="1" fillId="2" borderId="13" xfId="0" applyFont="1" applyFill="1" applyBorder="1" applyAlignment="1" applyProtection="1">
      <alignment vertical="center"/>
      <protection hidden="1"/>
    </xf>
    <xf numFmtId="0" fontId="1" fillId="2" borderId="16" xfId="0" applyFont="1" applyFill="1" applyBorder="1" applyAlignment="1" applyProtection="1">
      <alignment vertical="center"/>
      <protection hidden="1"/>
    </xf>
    <xf numFmtId="0" fontId="34" fillId="2" borderId="0" xfId="0" applyFont="1" applyFill="1" applyBorder="1" applyAlignment="1" applyProtection="1">
      <protection hidden="1"/>
    </xf>
    <xf numFmtId="0" fontId="0" fillId="0" borderId="1" xfId="0" applyBorder="1" applyProtection="1">
      <protection hidden="1"/>
    </xf>
    <xf numFmtId="0" fontId="0" fillId="2" borderId="4" xfId="0" applyFill="1" applyBorder="1" applyProtection="1">
      <protection hidden="1"/>
    </xf>
    <xf numFmtId="0" fontId="0" fillId="2" borderId="6" xfId="0" applyFill="1" applyBorder="1" applyAlignment="1" applyProtection="1">
      <alignment horizontal="center" vertical="center" wrapText="1"/>
      <protection hidden="1"/>
    </xf>
    <xf numFmtId="0" fontId="3" fillId="2" borderId="7"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protection hidden="1"/>
    </xf>
    <xf numFmtId="205" fontId="6" fillId="14" borderId="8" xfId="0" applyNumberFormat="1" applyFont="1" applyFill="1" applyBorder="1" applyAlignment="1" applyProtection="1">
      <alignment horizontal="center" vertical="center" wrapText="1"/>
      <protection locked="0" hidden="1"/>
    </xf>
    <xf numFmtId="0" fontId="6" fillId="3" borderId="8" xfId="0" applyFont="1" applyFill="1" applyBorder="1" applyAlignment="1" applyProtection="1">
      <alignment horizontal="center" vertical="center" wrapText="1"/>
      <protection locked="0" hidden="1"/>
    </xf>
    <xf numFmtId="0" fontId="35" fillId="2" borderId="0" xfId="0" applyFont="1" applyFill="1" applyBorder="1" applyAlignment="1" applyProtection="1">
      <alignment horizontal="center" vertical="top" wrapText="1"/>
      <protection hidden="1"/>
    </xf>
    <xf numFmtId="0" fontId="0" fillId="2" borderId="0" xfId="0" applyFill="1" applyBorder="1" applyAlignment="1" applyProtection="1">
      <alignment horizontal="center" vertical="top"/>
      <protection hidden="1"/>
    </xf>
    <xf numFmtId="0" fontId="36" fillId="2" borderId="0" xfId="0" applyNumberFormat="1" applyFont="1" applyFill="1" applyBorder="1" applyAlignment="1" applyProtection="1">
      <alignment horizontal="left" vertical="top" wrapText="1"/>
      <protection hidden="1"/>
    </xf>
    <xf numFmtId="0" fontId="30" fillId="2" borderId="0" xfId="0" applyNumberFormat="1" applyFont="1" applyFill="1" applyBorder="1" applyAlignment="1" applyProtection="1">
      <alignment vertical="top" wrapText="1"/>
      <protection hidden="1"/>
    </xf>
    <xf numFmtId="0" fontId="12" fillId="2" borderId="0" xfId="0" applyFont="1" applyFill="1" applyBorder="1" applyAlignment="1" applyProtection="1">
      <alignment vertical="center" wrapText="1"/>
      <protection hidden="1"/>
    </xf>
    <xf numFmtId="0" fontId="12" fillId="0" borderId="0" xfId="0" applyFont="1" applyBorder="1" applyAlignment="1" applyProtection="1">
      <alignment vertical="center" wrapText="1"/>
      <protection hidden="1"/>
    </xf>
    <xf numFmtId="0" fontId="13" fillId="2" borderId="12" xfId="0" applyFont="1" applyFill="1" applyBorder="1" applyAlignment="1" applyProtection="1">
      <alignment horizontal="center" vertical="center" wrapText="1"/>
      <protection hidden="1"/>
    </xf>
    <xf numFmtId="0" fontId="30" fillId="2" borderId="0" xfId="0" applyNumberFormat="1" applyFont="1" applyFill="1" applyBorder="1" applyAlignment="1" applyProtection="1">
      <alignment vertical="center" wrapText="1"/>
      <protection hidden="1"/>
    </xf>
    <xf numFmtId="0" fontId="12" fillId="2" borderId="0" xfId="0" applyFont="1" applyFill="1" applyBorder="1" applyAlignment="1" applyProtection="1">
      <alignment vertical="center"/>
      <protection hidden="1"/>
    </xf>
    <xf numFmtId="0" fontId="11" fillId="2" borderId="0" xfId="0" applyFont="1" applyFill="1" applyBorder="1" applyAlignment="1" applyProtection="1">
      <alignment vertical="center" wrapText="1"/>
      <protection hidden="1"/>
    </xf>
    <xf numFmtId="0" fontId="33" fillId="2" borderId="0" xfId="0" applyFont="1" applyFill="1" applyBorder="1" applyAlignment="1" applyProtection="1">
      <alignment horizontal="left" vertical="center" wrapText="1"/>
      <protection hidden="1"/>
    </xf>
    <xf numFmtId="0" fontId="34" fillId="2" borderId="0" xfId="0" applyNumberFormat="1" applyFont="1" applyFill="1" applyBorder="1" applyAlignment="1" applyProtection="1">
      <alignment horizontal="left" vertical="center" wrapText="1"/>
      <protection hidden="1"/>
    </xf>
    <xf numFmtId="0" fontId="14" fillId="2" borderId="23" xfId="0" applyFont="1" applyFill="1" applyBorder="1" applyAlignment="1" applyProtection="1">
      <alignment horizontal="center" vertical="center" wrapText="1"/>
      <protection hidden="1"/>
    </xf>
    <xf numFmtId="0" fontId="1" fillId="3" borderId="9" xfId="0" applyFont="1" applyFill="1" applyBorder="1" applyAlignment="1" applyProtection="1">
      <alignment horizontal="center" vertical="center"/>
      <protection locked="0" hidden="1"/>
    </xf>
    <xf numFmtId="0" fontId="6" fillId="3" borderId="13" xfId="0" applyFont="1" applyFill="1" applyBorder="1" applyAlignment="1" applyProtection="1">
      <alignment horizontal="center" vertical="center"/>
      <protection locked="0" hidden="1"/>
    </xf>
    <xf numFmtId="0" fontId="6" fillId="0" borderId="13" xfId="0" applyFont="1" applyBorder="1" applyAlignment="1" applyProtection="1">
      <alignment horizontal="center" vertical="center"/>
      <protection locked="0" hidden="1"/>
    </xf>
    <xf numFmtId="0" fontId="6" fillId="0" borderId="16" xfId="0" applyFont="1" applyBorder="1" applyAlignment="1" applyProtection="1">
      <alignment horizontal="center" vertical="center"/>
      <protection locked="0" hidden="1"/>
    </xf>
    <xf numFmtId="0" fontId="6" fillId="3" borderId="9" xfId="0" applyFont="1" applyFill="1" applyBorder="1" applyAlignment="1" applyProtection="1">
      <alignment horizontal="center" vertical="center"/>
      <protection locked="0" hidden="1"/>
    </xf>
    <xf numFmtId="3" fontId="1" fillId="11" borderId="9" xfId="0" applyNumberFormat="1" applyFont="1" applyFill="1" applyBorder="1" applyAlignment="1" applyProtection="1">
      <alignment horizontal="center" vertical="center" wrapText="1"/>
      <protection locked="0"/>
    </xf>
    <xf numFmtId="3" fontId="6" fillId="11" borderId="13" xfId="0" applyNumberFormat="1" applyFont="1" applyFill="1" applyBorder="1" applyAlignment="1" applyProtection="1">
      <alignment horizontal="center" vertical="center" wrapText="1"/>
      <protection locked="0"/>
    </xf>
    <xf numFmtId="3" fontId="6" fillId="11" borderId="16" xfId="0" applyNumberFormat="1" applyFont="1" applyFill="1" applyBorder="1" applyAlignment="1" applyProtection="1">
      <alignment horizontal="center" vertical="center" wrapText="1"/>
      <protection locked="0"/>
    </xf>
    <xf numFmtId="4" fontId="1" fillId="9" borderId="17" xfId="0" applyNumberFormat="1" applyFont="1" applyFill="1" applyBorder="1" applyAlignment="1" applyProtection="1">
      <alignment horizontal="left" vertical="top" wrapText="1"/>
      <protection locked="0" hidden="1"/>
    </xf>
    <xf numFmtId="4" fontId="1" fillId="9" borderId="18" xfId="0" applyNumberFormat="1" applyFont="1" applyFill="1" applyBorder="1" applyAlignment="1" applyProtection="1">
      <alignment horizontal="left" vertical="top" wrapText="1"/>
      <protection locked="0" hidden="1"/>
    </xf>
    <xf numFmtId="4" fontId="1" fillId="9" borderId="19" xfId="0" applyNumberFormat="1" applyFont="1" applyFill="1" applyBorder="1" applyAlignment="1" applyProtection="1">
      <alignment horizontal="left" vertical="top" wrapText="1"/>
      <protection locked="0" hidden="1"/>
    </xf>
    <xf numFmtId="4" fontId="1" fillId="9" borderId="14" xfId="0" applyNumberFormat="1" applyFont="1" applyFill="1" applyBorder="1" applyAlignment="1" applyProtection="1">
      <alignment horizontal="left" vertical="top" wrapText="1"/>
      <protection locked="0" hidden="1"/>
    </xf>
    <xf numFmtId="4" fontId="1" fillId="9" borderId="0" xfId="0" applyNumberFormat="1" applyFont="1" applyFill="1" applyBorder="1" applyAlignment="1" applyProtection="1">
      <alignment horizontal="left" vertical="top" wrapText="1"/>
      <protection locked="0" hidden="1"/>
    </xf>
    <xf numFmtId="4" fontId="1" fillId="9" borderId="20" xfId="0" applyNumberFormat="1" applyFont="1" applyFill="1" applyBorder="1" applyAlignment="1" applyProtection="1">
      <alignment horizontal="left" vertical="top" wrapText="1"/>
      <protection locked="0" hidden="1"/>
    </xf>
    <xf numFmtId="4" fontId="1" fillId="9" borderId="21" xfId="0" applyNumberFormat="1" applyFont="1" applyFill="1" applyBorder="1" applyAlignment="1" applyProtection="1">
      <alignment horizontal="left" vertical="top" wrapText="1"/>
      <protection locked="0" hidden="1"/>
    </xf>
    <xf numFmtId="4" fontId="1" fillId="9" borderId="10" xfId="0" applyNumberFormat="1" applyFont="1" applyFill="1" applyBorder="1" applyAlignment="1" applyProtection="1">
      <alignment horizontal="left" vertical="top" wrapText="1"/>
      <protection locked="0" hidden="1"/>
    </xf>
    <xf numFmtId="4" fontId="1" fillId="9" borderId="22" xfId="0" applyNumberFormat="1" applyFont="1" applyFill="1" applyBorder="1" applyAlignment="1" applyProtection="1">
      <alignment horizontal="left" vertical="top" wrapText="1"/>
      <protection locked="0" hidden="1"/>
    </xf>
    <xf numFmtId="0" fontId="2" fillId="8" borderId="9" xfId="0" applyFont="1" applyFill="1" applyBorder="1" applyAlignment="1" applyProtection="1">
      <alignment horizontal="left" vertical="center"/>
      <protection hidden="1"/>
    </xf>
    <xf numFmtId="0" fontId="2" fillId="8" borderId="13" xfId="0" applyFont="1" applyFill="1" applyBorder="1" applyAlignment="1" applyProtection="1">
      <alignment horizontal="left" vertical="center"/>
      <protection hidden="1"/>
    </xf>
    <xf numFmtId="0" fontId="2" fillId="8" borderId="16" xfId="0" applyFont="1" applyFill="1" applyBorder="1" applyAlignment="1" applyProtection="1">
      <alignment horizontal="left" vertical="center"/>
      <protection hidden="1"/>
    </xf>
    <xf numFmtId="0" fontId="1" fillId="6" borderId="9" xfId="0" applyFont="1" applyFill="1" applyBorder="1" applyAlignment="1" applyProtection="1">
      <alignment horizontal="left" vertical="center" wrapText="1"/>
      <protection hidden="1"/>
    </xf>
    <xf numFmtId="0" fontId="1" fillId="6" borderId="13" xfId="0" applyFont="1" applyFill="1" applyBorder="1" applyAlignment="1" applyProtection="1">
      <alignment horizontal="left" vertical="center" wrapText="1"/>
      <protection hidden="1"/>
    </xf>
    <xf numFmtId="0" fontId="1" fillId="6" borderId="16" xfId="0" applyFont="1" applyFill="1" applyBorder="1" applyAlignment="1" applyProtection="1">
      <alignment horizontal="left" vertical="center" wrapText="1"/>
      <protection hidden="1"/>
    </xf>
    <xf numFmtId="0" fontId="2" fillId="8" borderId="21" xfId="0" applyFont="1" applyFill="1" applyBorder="1" applyAlignment="1" applyProtection="1">
      <alignment horizontal="left" wrapText="1"/>
      <protection hidden="1"/>
    </xf>
    <xf numFmtId="0" fontId="2" fillId="8" borderId="10" xfId="0" applyFont="1" applyFill="1" applyBorder="1" applyAlignment="1" applyProtection="1">
      <alignment horizontal="left" wrapText="1"/>
      <protection hidden="1"/>
    </xf>
    <xf numFmtId="0" fontId="2" fillId="8" borderId="22" xfId="0" applyFont="1" applyFill="1" applyBorder="1" applyAlignment="1" applyProtection="1">
      <alignment horizontal="left" wrapText="1"/>
      <protection hidden="1"/>
    </xf>
    <xf numFmtId="0" fontId="15" fillId="0" borderId="9" xfId="0" applyFont="1" applyFill="1" applyBorder="1" applyAlignment="1" applyProtection="1">
      <alignment horizontal="left" vertical="center" wrapText="1"/>
      <protection hidden="1"/>
    </xf>
    <xf numFmtId="0" fontId="15" fillId="0" borderId="13" xfId="0" applyFont="1" applyFill="1" applyBorder="1" applyAlignment="1" applyProtection="1">
      <alignment horizontal="left" vertical="center" wrapText="1"/>
      <protection hidden="1"/>
    </xf>
    <xf numFmtId="0" fontId="15" fillId="0" borderId="16" xfId="0" applyFont="1" applyFill="1" applyBorder="1" applyAlignment="1" applyProtection="1">
      <alignment horizontal="left" vertical="center" wrapText="1"/>
      <protection hidden="1"/>
    </xf>
    <xf numFmtId="0" fontId="34" fillId="2" borderId="10" xfId="0" applyFont="1" applyFill="1" applyBorder="1" applyAlignment="1" applyProtection="1">
      <alignment horizontal="center" vertical="center"/>
      <protection hidden="1"/>
    </xf>
    <xf numFmtId="166" fontId="6" fillId="3" borderId="9" xfId="0" applyNumberFormat="1" applyFont="1" applyFill="1" applyBorder="1" applyAlignment="1" applyProtection="1">
      <alignment horizontal="right" vertical="center"/>
      <protection locked="0" hidden="1"/>
    </xf>
    <xf numFmtId="166" fontId="6" fillId="3" borderId="16" xfId="0" applyNumberFormat="1" applyFont="1" applyFill="1" applyBorder="1" applyAlignment="1" applyProtection="1">
      <alignment horizontal="right" vertical="center"/>
      <protection locked="0" hidden="1"/>
    </xf>
    <xf numFmtId="0" fontId="13" fillId="6" borderId="12"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0" fontId="0" fillId="0" borderId="8" xfId="0" applyFill="1" applyBorder="1" applyAlignment="1" applyProtection="1">
      <alignment horizontal="center" vertical="center"/>
      <protection hidden="1"/>
    </xf>
    <xf numFmtId="0" fontId="1" fillId="0" borderId="9" xfId="0" applyFont="1" applyBorder="1" applyAlignment="1" applyProtection="1">
      <alignment vertical="center" wrapText="1"/>
      <protection hidden="1"/>
    </xf>
    <xf numFmtId="0" fontId="0" fillId="0" borderId="13" xfId="0" applyBorder="1" applyAlignment="1" applyProtection="1">
      <alignment vertical="center" wrapText="1"/>
      <protection hidden="1"/>
    </xf>
    <xf numFmtId="0" fontId="0" fillId="0" borderId="16" xfId="0" applyBorder="1" applyAlignment="1" applyProtection="1">
      <alignment vertical="center" wrapText="1"/>
      <protection hidden="1"/>
    </xf>
    <xf numFmtId="0" fontId="6" fillId="9" borderId="9" xfId="0" applyFont="1" applyFill="1" applyBorder="1" applyAlignment="1" applyProtection="1">
      <alignment horizontal="left" vertical="top" wrapText="1"/>
      <protection locked="0" hidden="1"/>
    </xf>
    <xf numFmtId="0" fontId="0" fillId="9" borderId="16" xfId="0" applyFill="1" applyBorder="1" applyAlignment="1" applyProtection="1">
      <alignment horizontal="left" vertical="top" wrapText="1"/>
      <protection locked="0" hidden="1"/>
    </xf>
    <xf numFmtId="173" fontId="6" fillId="0" borderId="8" xfId="0" applyNumberFormat="1" applyFont="1" applyFill="1" applyBorder="1" applyAlignment="1" applyProtection="1">
      <alignment horizontal="center" vertical="center"/>
      <protection hidden="1"/>
    </xf>
    <xf numFmtId="3" fontId="6" fillId="3" borderId="9" xfId="0" applyNumberFormat="1" applyFont="1" applyFill="1" applyBorder="1" applyAlignment="1" applyProtection="1">
      <alignment horizontal="center" vertical="center" wrapText="1"/>
      <protection locked="0" hidden="1"/>
    </xf>
    <xf numFmtId="3" fontId="0" fillId="0" borderId="16" xfId="0" applyNumberFormat="1" applyBorder="1" applyAlignment="1" applyProtection="1">
      <alignment vertical="center" wrapText="1"/>
      <protection locked="0" hidden="1"/>
    </xf>
    <xf numFmtId="0" fontId="6" fillId="2" borderId="9" xfId="0" applyFont="1" applyFill="1" applyBorder="1" applyAlignment="1" applyProtection="1">
      <alignment vertical="center" wrapText="1"/>
      <protection hidden="1"/>
    </xf>
    <xf numFmtId="0" fontId="0" fillId="0" borderId="13" xfId="0" applyBorder="1" applyAlignment="1" applyProtection="1">
      <alignment vertical="center"/>
      <protection hidden="1"/>
    </xf>
    <xf numFmtId="0" fontId="0" fillId="0" borderId="16" xfId="0" applyBorder="1" applyAlignment="1" applyProtection="1">
      <alignment vertical="center"/>
      <protection hidden="1"/>
    </xf>
    <xf numFmtId="0" fontId="1" fillId="0" borderId="9" xfId="0" applyFont="1" applyFill="1" applyBorder="1" applyAlignment="1" applyProtection="1">
      <alignment vertical="center" wrapText="1"/>
      <protection hidden="1"/>
    </xf>
    <xf numFmtId="0" fontId="11" fillId="4" borderId="9" xfId="0" applyFont="1" applyFill="1" applyBorder="1" applyAlignment="1" applyProtection="1">
      <alignment vertical="center" wrapText="1"/>
      <protection hidden="1"/>
    </xf>
    <xf numFmtId="0" fontId="12" fillId="0" borderId="13" xfId="0" applyFont="1" applyBorder="1" applyAlignment="1" applyProtection="1">
      <alignment vertical="center"/>
      <protection hidden="1"/>
    </xf>
    <xf numFmtId="0" fontId="12" fillId="0" borderId="16" xfId="0" applyFont="1" applyBorder="1" applyAlignment="1" applyProtection="1">
      <alignment vertical="center"/>
      <protection hidden="1"/>
    </xf>
    <xf numFmtId="0" fontId="1" fillId="0" borderId="9" xfId="0" applyFont="1" applyBorder="1" applyAlignment="1" applyProtection="1">
      <alignment vertical="center"/>
      <protection hidden="1"/>
    </xf>
    <xf numFmtId="0" fontId="0" fillId="0" borderId="18" xfId="0" applyBorder="1" applyAlignment="1" applyProtection="1">
      <alignment vertical="center"/>
      <protection hidden="1"/>
    </xf>
    <xf numFmtId="0" fontId="0" fillId="0" borderId="19" xfId="0" applyBorder="1" applyAlignment="1" applyProtection="1">
      <alignment vertical="center"/>
      <protection hidden="1"/>
    </xf>
    <xf numFmtId="0" fontId="1" fillId="2" borderId="9" xfId="0" applyFont="1" applyFill="1" applyBorder="1" applyAlignment="1" applyProtection="1">
      <alignment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1" fillId="0" borderId="0" xfId="0" applyFont="1" applyBorder="1" applyAlignment="1" applyProtection="1">
      <alignment horizontal="left" vertical="center" wrapText="1"/>
      <protection hidden="1"/>
    </xf>
    <xf numFmtId="0" fontId="33" fillId="2" borderId="2"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center" vertical="center"/>
      <protection hidden="1"/>
    </xf>
    <xf numFmtId="0" fontId="6" fillId="5" borderId="16" xfId="0" applyFont="1" applyFill="1" applyBorder="1" applyAlignment="1" applyProtection="1">
      <alignment horizontal="center" vertical="center"/>
      <protection hidden="1"/>
    </xf>
    <xf numFmtId="0" fontId="5" fillId="2" borderId="9" xfId="0" applyFont="1" applyFill="1" applyBorder="1" applyAlignment="1" applyProtection="1">
      <alignment vertical="center" wrapText="1"/>
      <protection hidden="1"/>
    </xf>
    <xf numFmtId="0" fontId="1" fillId="2" borderId="13" xfId="0" applyFont="1" applyFill="1" applyBorder="1" applyAlignment="1" applyProtection="1">
      <alignment vertical="center"/>
      <protection hidden="1"/>
    </xf>
    <xf numFmtId="0" fontId="1" fillId="2" borderId="16" xfId="0" applyFont="1" applyFill="1" applyBorder="1" applyAlignment="1" applyProtection="1">
      <alignment vertical="center"/>
      <protection hidden="1"/>
    </xf>
    <xf numFmtId="0" fontId="6" fillId="0" borderId="9" xfId="0" applyFont="1" applyBorder="1" applyAlignment="1" applyProtection="1">
      <alignment vertical="center"/>
      <protection hidden="1"/>
    </xf>
    <xf numFmtId="0" fontId="1" fillId="2" borderId="9" xfId="0" applyFont="1" applyFill="1" applyBorder="1" applyAlignment="1" applyProtection="1">
      <alignment horizontal="left" vertical="center"/>
      <protection hidden="1"/>
    </xf>
    <xf numFmtId="0" fontId="1" fillId="2" borderId="13" xfId="0" applyFont="1" applyFill="1" applyBorder="1" applyAlignment="1" applyProtection="1">
      <alignment horizontal="left" vertical="center"/>
      <protection hidden="1"/>
    </xf>
    <xf numFmtId="0" fontId="1" fillId="2" borderId="16" xfId="0" applyFont="1" applyFill="1" applyBorder="1" applyAlignment="1" applyProtection="1">
      <alignment horizontal="left" vertical="center"/>
      <protection hidden="1"/>
    </xf>
    <xf numFmtId="0" fontId="17" fillId="2" borderId="0" xfId="0" applyFont="1" applyFill="1" applyBorder="1" applyAlignment="1" applyProtection="1">
      <alignment horizontal="center" vertical="center"/>
      <protection hidden="1"/>
    </xf>
    <xf numFmtId="0" fontId="33" fillId="6" borderId="29" xfId="2" applyFont="1" applyFill="1" applyBorder="1" applyAlignment="1" applyProtection="1">
      <alignment horizontal="left" vertical="center" wrapText="1"/>
      <protection hidden="1"/>
    </xf>
    <xf numFmtId="0" fontId="32" fillId="0" borderId="28" xfId="2" applyFont="1" applyFill="1" applyBorder="1" applyAlignment="1" applyProtection="1">
      <alignment horizontal="left" vertical="top" wrapText="1"/>
    </xf>
    <xf numFmtId="0" fontId="32" fillId="0" borderId="29" xfId="2" applyFont="1" applyFill="1" applyBorder="1" applyAlignment="1" applyProtection="1">
      <alignment horizontal="left" vertical="top"/>
    </xf>
    <xf numFmtId="0" fontId="32" fillId="0" borderId="30" xfId="2" applyFont="1" applyFill="1" applyBorder="1" applyAlignment="1" applyProtection="1">
      <alignment horizontal="left" vertical="top"/>
    </xf>
    <xf numFmtId="0" fontId="14" fillId="6" borderId="12" xfId="2" applyFont="1" applyFill="1" applyBorder="1" applyAlignment="1">
      <alignment horizontal="center" vertical="center" wrapText="1"/>
    </xf>
    <xf numFmtId="0" fontId="14" fillId="6" borderId="12" xfId="2" applyFont="1" applyFill="1" applyBorder="1" applyAlignment="1">
      <alignment horizontal="center" vertical="center"/>
    </xf>
  </cellXfs>
  <cellStyles count="47">
    <cellStyle name="0ohneP" xfId="3"/>
    <cellStyle name="10mitP" xfId="4"/>
    <cellStyle name="12mitP" xfId="5"/>
    <cellStyle name="12ohneP" xfId="6"/>
    <cellStyle name="13mitP" xfId="7"/>
    <cellStyle name="1mitP" xfId="8"/>
    <cellStyle name="1ohneP" xfId="9"/>
    <cellStyle name="2mitP" xfId="10"/>
    <cellStyle name="2ohneP" xfId="11"/>
    <cellStyle name="2x indented GHG Textfiels" xfId="12"/>
    <cellStyle name="3mitP" xfId="13"/>
    <cellStyle name="3ohneP" xfId="14"/>
    <cellStyle name="4mitP" xfId="15"/>
    <cellStyle name="4ohneP" xfId="16"/>
    <cellStyle name="5x indented GHG Textfiels" xfId="17"/>
    <cellStyle name="6mitP" xfId="18"/>
    <cellStyle name="6ohneP" xfId="19"/>
    <cellStyle name="7mitP" xfId="20"/>
    <cellStyle name="9mitP" xfId="21"/>
    <cellStyle name="9ohneP" xfId="22"/>
    <cellStyle name="A4 Auto Format" xfId="23"/>
    <cellStyle name="A4 Gg" xfId="24"/>
    <cellStyle name="A4 kg" xfId="25"/>
    <cellStyle name="A4 kt" xfId="26"/>
    <cellStyle name="A4 No Format" xfId="27"/>
    <cellStyle name="A4 Normal" xfId="28"/>
    <cellStyle name="A4 Stck" xfId="29"/>
    <cellStyle name="A4 Stk" xfId="30"/>
    <cellStyle name="A4 T.Stk" xfId="31"/>
    <cellStyle name="A4 TJ" xfId="32"/>
    <cellStyle name="A4 TStk" xfId="33"/>
    <cellStyle name="A4 Year" xfId="34"/>
    <cellStyle name="Bold GHG Numbers (0.00)" xfId="35"/>
    <cellStyle name="Euro" xfId="1"/>
    <cellStyle name="Euro 2" xfId="36"/>
    <cellStyle name="Headline" xfId="37"/>
    <cellStyle name="Komma 2" xfId="46"/>
    <cellStyle name="Komma 3" xfId="42"/>
    <cellStyle name="mitP" xfId="38"/>
    <cellStyle name="Normal GHG Numbers (0.00)" xfId="39"/>
    <cellStyle name="Normal GHG Textfiels Bold" xfId="40"/>
    <cellStyle name="Normal GHG whole table" xfId="41"/>
    <cellStyle name="Prozent 2" xfId="44"/>
    <cellStyle name="Standard" xfId="0" builtinId="0"/>
    <cellStyle name="Standard 2" xfId="2"/>
    <cellStyle name="Standard 2 2" xfId="45"/>
    <cellStyle name="Standard 3" xfId="43"/>
  </cellStyles>
  <dxfs count="18">
    <dxf>
      <fill>
        <patternFill patternType="darkDown">
          <bgColor theme="0" tint="-0.34998626667073579"/>
        </patternFill>
      </fill>
    </dxf>
    <dxf>
      <fill>
        <patternFill patternType="darkDown">
          <bgColor theme="0" tint="-0.34998626667073579"/>
        </patternFill>
      </fill>
    </dxf>
    <dxf>
      <fill>
        <patternFill patternType="darkDown">
          <bgColor theme="0" tint="-0.34998626667073579"/>
        </patternFill>
      </fill>
    </dxf>
    <dxf>
      <fill>
        <patternFill patternType="darkDown">
          <bgColor theme="0" tint="-0.34998626667073579"/>
        </patternFill>
      </fill>
    </dxf>
    <dxf>
      <fill>
        <patternFill patternType="darkDown">
          <bgColor theme="0" tint="-0.34998626667073579"/>
        </patternFill>
      </fill>
    </dxf>
    <dxf>
      <fill>
        <patternFill patternType="darkDown">
          <bgColor theme="0" tint="-0.34998626667073579"/>
        </patternFill>
      </fill>
    </dxf>
    <dxf>
      <fill>
        <patternFill patternType="darkDown">
          <bgColor theme="0" tint="-0.34998626667073579"/>
        </patternFill>
      </fill>
    </dxf>
    <dxf>
      <fill>
        <patternFill patternType="darkDown">
          <bgColor theme="0" tint="-0.34998626667073579"/>
        </patternFill>
      </fill>
    </dxf>
    <dxf>
      <fill>
        <patternFill patternType="darkDown">
          <bgColor theme="0" tint="-0.34998626667073579"/>
        </patternFill>
      </fill>
    </dxf>
    <dxf>
      <fill>
        <patternFill patternType="darkDown">
          <bgColor theme="0" tint="-0.34998626667073579"/>
        </patternFill>
      </fill>
    </dxf>
    <dxf>
      <fill>
        <patternFill patternType="darkDown">
          <bgColor theme="0" tint="-0.34998626667073579"/>
        </patternFill>
      </fill>
    </dxf>
    <dxf>
      <fill>
        <patternFill patternType="darkDown">
          <bgColor theme="0" tint="-0.34998626667073579"/>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colors>
    <mruColors>
      <color rgb="FF008540"/>
      <color rgb="FFFFFFCC"/>
      <color rgb="FFFFFFFF"/>
      <color rgb="FFFFFF99"/>
      <color rgb="FFE6B9B8"/>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2</xdr:row>
      <xdr:rowOff>28575</xdr:rowOff>
    </xdr:from>
    <xdr:to>
      <xdr:col>4</xdr:col>
      <xdr:colOff>742950</xdr:colOff>
      <xdr:row>2</xdr:row>
      <xdr:rowOff>710352</xdr:rowOff>
    </xdr:to>
    <xdr:pic>
      <xdr:nvPicPr>
        <xdr:cNvPr id="5" name="Grafik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352425"/>
          <a:ext cx="2162175" cy="681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336510</xdr:colOff>
      <xdr:row>1</xdr:row>
      <xdr:rowOff>142874</xdr:rowOff>
    </xdr:from>
    <xdr:to>
      <xdr:col>8</xdr:col>
      <xdr:colOff>236933</xdr:colOff>
      <xdr:row>2</xdr:row>
      <xdr:rowOff>800100</xdr:rowOff>
    </xdr:to>
    <xdr:pic>
      <xdr:nvPicPr>
        <xdr:cNvPr id="3" name="Grafik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75260" y="304799"/>
          <a:ext cx="1824473" cy="819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578976</xdr:colOff>
      <xdr:row>2</xdr:row>
      <xdr:rowOff>79490</xdr:rowOff>
    </xdr:from>
    <xdr:to>
      <xdr:col>7</xdr:col>
      <xdr:colOff>309579</xdr:colOff>
      <xdr:row>3</xdr:row>
      <xdr:rowOff>197404</xdr:rowOff>
    </xdr:to>
    <xdr:grpSp>
      <xdr:nvGrpSpPr>
        <xdr:cNvPr id="12" name="Gruppieren 11"/>
        <xdr:cNvGrpSpPr/>
      </xdr:nvGrpSpPr>
      <xdr:grpSpPr>
        <a:xfrm>
          <a:off x="5782007" y="329521"/>
          <a:ext cx="1611791" cy="832289"/>
          <a:chOff x="6487283" y="320032"/>
          <a:chExt cx="1621870" cy="888573"/>
        </a:xfrm>
      </xdr:grpSpPr>
      <xdr:sp macro="" textlink="">
        <xdr:nvSpPr>
          <xdr:cNvPr id="13"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14"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15"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16"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17" name="Rechteck 16"/>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18" name="Rechteck 5"/>
          <xdr:cNvSpPr>
            <a:spLocks noChangeArrowheads="1"/>
          </xdr:cNvSpPr>
        </xdr:nvSpPr>
        <xdr:spPr bwMode="auto">
          <a:xfrm>
            <a:off x="6518464" y="913853"/>
            <a:ext cx="164568" cy="268584"/>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19" name="Rechteck 18"/>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20" name="Rechteck 19"/>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21" name="Rechteck 20"/>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230014</xdr:colOff>
      <xdr:row>2</xdr:row>
      <xdr:rowOff>132310</xdr:rowOff>
    </xdr:from>
    <xdr:to>
      <xdr:col>8</xdr:col>
      <xdr:colOff>3468</xdr:colOff>
      <xdr:row>3</xdr:row>
      <xdr:rowOff>401543</xdr:rowOff>
    </xdr:to>
    <xdr:grpSp>
      <xdr:nvGrpSpPr>
        <xdr:cNvPr id="38" name="Gruppieren 37"/>
        <xdr:cNvGrpSpPr/>
      </xdr:nvGrpSpPr>
      <xdr:grpSpPr>
        <a:xfrm>
          <a:off x="6302202" y="441873"/>
          <a:ext cx="1618922" cy="852639"/>
          <a:chOff x="6487283" y="320032"/>
          <a:chExt cx="1621870" cy="888573"/>
        </a:xfrm>
      </xdr:grpSpPr>
      <xdr:sp macro="" textlink="">
        <xdr:nvSpPr>
          <xdr:cNvPr id="15" name="Rechteck 1"/>
          <xdr:cNvSpPr>
            <a:spLocks noChangeArrowheads="1"/>
          </xdr:cNvSpPr>
        </xdr:nvSpPr>
        <xdr:spPr bwMode="auto">
          <a:xfrm>
            <a:off x="6487283" y="320032"/>
            <a:ext cx="1621870" cy="888573"/>
          </a:xfrm>
          <a:prstGeom prst="rect">
            <a:avLst/>
          </a:prstGeom>
          <a:solidFill>
            <a:srgbClr val="FFFFFF"/>
          </a:solidFill>
          <a:ln w="9525" algn="ctr">
            <a:solidFill>
              <a:srgbClr val="000000"/>
            </a:solidFill>
            <a:round/>
            <a:headEnd/>
            <a:tailEnd/>
          </a:ln>
        </xdr:spPr>
      </xdr:sp>
      <xdr:sp macro="" textlink="">
        <xdr:nvSpPr>
          <xdr:cNvPr id="16" name="Rechteck 2"/>
          <xdr:cNvSpPr>
            <a:spLocks noChangeArrowheads="1"/>
          </xdr:cNvSpPr>
        </xdr:nvSpPr>
        <xdr:spPr bwMode="auto">
          <a:xfrm>
            <a:off x="6516639" y="349676"/>
            <a:ext cx="164568" cy="155701"/>
          </a:xfrm>
          <a:prstGeom prst="rect">
            <a:avLst/>
          </a:prstGeom>
          <a:solidFill>
            <a:srgbClr val="FFFFCC"/>
          </a:solidFill>
          <a:ln w="9525" algn="ctr">
            <a:solidFill>
              <a:srgbClr val="000000"/>
            </a:solidFill>
            <a:round/>
            <a:headEnd/>
            <a:tailEnd/>
          </a:ln>
        </xdr:spPr>
      </xdr:sp>
      <xdr:sp macro="" textlink="">
        <xdr:nvSpPr>
          <xdr:cNvPr id="17" name="Rechteck 5"/>
          <xdr:cNvSpPr>
            <a:spLocks noChangeArrowheads="1"/>
          </xdr:cNvSpPr>
        </xdr:nvSpPr>
        <xdr:spPr bwMode="auto">
          <a:xfrm>
            <a:off x="6517043" y="727491"/>
            <a:ext cx="164568" cy="154020"/>
          </a:xfrm>
          <a:prstGeom prst="rect">
            <a:avLst/>
          </a:prstGeom>
          <a:solidFill>
            <a:srgbClr val="FFFFFF"/>
          </a:solidFill>
          <a:ln w="9525" algn="ctr">
            <a:solidFill>
              <a:srgbClr val="000000"/>
            </a:solidFill>
            <a:round/>
            <a:headEnd/>
            <a:tailEnd/>
          </a:ln>
        </xdr:spPr>
      </xdr:sp>
      <xdr:sp macro="" textlink="">
        <xdr:nvSpPr>
          <xdr:cNvPr id="18" name="Rechteck 6"/>
          <xdr:cNvSpPr>
            <a:spLocks noChangeArrowheads="1"/>
          </xdr:cNvSpPr>
        </xdr:nvSpPr>
        <xdr:spPr bwMode="auto">
          <a:xfrm>
            <a:off x="6515871" y="542235"/>
            <a:ext cx="166163" cy="156102"/>
          </a:xfrm>
          <a:prstGeom prst="rect">
            <a:avLst/>
          </a:prstGeom>
          <a:solidFill>
            <a:schemeClr val="accent6">
              <a:lumMod val="40000"/>
              <a:lumOff val="60000"/>
            </a:schemeClr>
          </a:solidFill>
          <a:ln w="9525" algn="ctr">
            <a:solidFill>
              <a:srgbClr val="000000"/>
            </a:solidFill>
            <a:round/>
            <a:headEnd/>
            <a:tailEnd/>
          </a:ln>
        </xdr:spPr>
      </xdr:sp>
      <xdr:sp macro="" textlink="">
        <xdr:nvSpPr>
          <xdr:cNvPr id="19" name="Rechteck 18"/>
          <xdr:cNvSpPr/>
        </xdr:nvSpPr>
        <xdr:spPr bwMode="auto">
          <a:xfrm>
            <a:off x="6725542" y="35129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Pflichtfeld</a:t>
            </a:r>
          </a:p>
          <a:p>
            <a:pPr algn="l"/>
            <a:endParaRPr lang="de-DE" sz="800"/>
          </a:p>
        </xdr:txBody>
      </xdr:sp>
      <xdr:sp macro="" textlink="">
        <xdr:nvSpPr>
          <xdr:cNvPr id="20" name="Rechteck 5"/>
          <xdr:cNvSpPr>
            <a:spLocks noChangeArrowheads="1"/>
          </xdr:cNvSpPr>
        </xdr:nvSpPr>
        <xdr:spPr bwMode="auto">
          <a:xfrm>
            <a:off x="6518464" y="913854"/>
            <a:ext cx="159761" cy="268879"/>
          </a:xfrm>
          <a:prstGeom prst="rect">
            <a:avLst/>
          </a:prstGeom>
          <a:pattFill prst="dkDnDiag">
            <a:fgClr>
              <a:schemeClr val="tx1"/>
            </a:fgClr>
            <a:bgClr>
              <a:schemeClr val="bg1">
                <a:lumMod val="65000"/>
              </a:schemeClr>
            </a:bgClr>
          </a:pattFill>
          <a:ln w="9525" algn="ctr">
            <a:solidFill>
              <a:srgbClr val="000000"/>
            </a:solidFill>
            <a:round/>
            <a:headEnd/>
            <a:tailEnd/>
          </a:ln>
        </xdr:spPr>
        <xdr:txBody>
          <a:bodyPr/>
          <a:lstStyle/>
          <a:p>
            <a:endParaRPr lang="de-DE"/>
          </a:p>
        </xdr:txBody>
      </xdr:sp>
      <xdr:sp macro="" textlink="">
        <xdr:nvSpPr>
          <xdr:cNvPr id="22" name="Rechteck 21"/>
          <xdr:cNvSpPr/>
        </xdr:nvSpPr>
        <xdr:spPr bwMode="auto">
          <a:xfrm>
            <a:off x="6728773" y="914657"/>
            <a:ext cx="1351596" cy="2672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r>
              <a:rPr lang="de-DE" sz="800">
                <a:effectLst/>
                <a:latin typeface="Arial" panose="020B0604020202020204" pitchFamily="34" charset="0"/>
                <a:ea typeface="+mn-ea"/>
                <a:cs typeface="Arial" panose="020B0604020202020204" pitchFamily="34" charset="0"/>
              </a:rPr>
              <a:t>Sperrfeld (Eintragung</a:t>
            </a:r>
            <a:r>
              <a:rPr lang="de-DE" sz="800" baseline="0">
                <a:effectLst/>
                <a:latin typeface="Arial" panose="020B0604020202020204" pitchFamily="34" charset="0"/>
                <a:ea typeface="+mn-ea"/>
                <a:cs typeface="Arial" panose="020B0604020202020204" pitchFamily="34" charset="0"/>
              </a:rPr>
              <a:t> nicht möglich)</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12" name="Rechteck 11"/>
          <xdr:cNvSpPr/>
        </xdr:nvSpPr>
        <xdr:spPr bwMode="auto">
          <a:xfrm>
            <a:off x="6725253" y="726418"/>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de-DE" sz="800">
                <a:effectLst/>
                <a:latin typeface="Arial" panose="020B0604020202020204" pitchFamily="34" charset="0"/>
                <a:ea typeface="+mn-ea"/>
                <a:cs typeface="Arial" panose="020B0604020202020204" pitchFamily="34" charset="0"/>
              </a:rPr>
              <a:t>Sperrfeld (Berechnetes Feld) </a:t>
            </a:r>
            <a:endParaRPr lang="de-DE" sz="800">
              <a:effectLst/>
              <a:latin typeface="Arial" panose="020B0604020202020204" pitchFamily="34" charset="0"/>
              <a:cs typeface="Arial" panose="020B0604020202020204" pitchFamily="34" charset="0"/>
            </a:endParaRPr>
          </a:p>
          <a:p>
            <a:pPr algn="l"/>
            <a:endParaRPr lang="de-DE" sz="800"/>
          </a:p>
        </xdr:txBody>
      </xdr:sp>
      <xdr:sp macro="" textlink="">
        <xdr:nvSpPr>
          <xdr:cNvPr id="13" name="Rechteck 12"/>
          <xdr:cNvSpPr/>
        </xdr:nvSpPr>
        <xdr:spPr bwMode="auto">
          <a:xfrm>
            <a:off x="6725540" y="541600"/>
            <a:ext cx="1354726" cy="15528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800">
                <a:latin typeface="Arial" panose="020B0604020202020204" pitchFamily="34" charset="0"/>
                <a:cs typeface="Arial" panose="020B0604020202020204" pitchFamily="34" charset="0"/>
              </a:rPr>
              <a:t>Auswahlfeld</a:t>
            </a:r>
          </a:p>
          <a:p>
            <a:pPr algn="l"/>
            <a:endParaRPr lang="de-DE" sz="8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xdr:row>
      <xdr:rowOff>0</xdr:rowOff>
    </xdr:from>
    <xdr:to>
      <xdr:col>7</xdr:col>
      <xdr:colOff>0</xdr:colOff>
      <xdr:row>45</xdr:row>
      <xdr:rowOff>142875</xdr:rowOff>
    </xdr:to>
    <xdr:sp macro="" textlink="">
      <xdr:nvSpPr>
        <xdr:cNvPr id="2" name="Textfeld 1"/>
        <xdr:cNvSpPr txBox="1"/>
      </xdr:nvSpPr>
      <xdr:spPr>
        <a:xfrm>
          <a:off x="463826" y="1437861"/>
          <a:ext cx="6016487" cy="7100266"/>
        </a:xfrm>
        <a:prstGeom prst="rect">
          <a:avLst/>
        </a:prstGeom>
        <a:solidFill>
          <a:srgbClr val="FFFFCC"/>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tj.de/Fachliche-Schwerpunkte/06_Kommune/01_Richtlinie%20und%20Merkbl&#228;tter/Richtlinie,%20Merkbl&#228;tter%20und%20Excel-Formulare%202016/11_Weiterentwicklung/10%20Website/VI.%20KSJS/vi.i_formular_glt_ksj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chs/AppData/Local/Microsoft/Windows/Temporary%20Internet%20Files/Content.Outlook/MQX3M7C0/2016_Formular_Au&#223;enbeleuchtung_KSJS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ptj.de/Users/kochs/AppData/Local/Microsoft/Windows/Temporary%20Internet%20Files/Content.Outlook/MQX3M7C0/2016_Formular_Au&#223;enbeleuchtung_KSJ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Basisdatenblatt"/>
      <sheetName val="Detailformular"/>
      <sheetName val="Detailbeschreibung"/>
      <sheetName val="Auswahl"/>
      <sheetName val="GA-Effieziensfaktoren"/>
    </sheetNames>
    <sheetDataSet>
      <sheetData sheetId="0" refreshError="1"/>
      <sheetData sheetId="1" refreshError="1"/>
      <sheetData sheetId="2" refreshError="1"/>
      <sheetData sheetId="3" refreshError="1"/>
      <sheetData sheetId="4">
        <row r="3">
          <cell r="A3" t="str">
            <v>Bitte auswählen</v>
          </cell>
        </row>
        <row r="4">
          <cell r="A4" t="str">
            <v>D - Keine oder manuelle Regelung</v>
          </cell>
        </row>
        <row r="5">
          <cell r="A5" t="str">
            <v>C - Automatisierte örtliche Regelung ohne Kommunikation (Thermostatventil)</v>
          </cell>
        </row>
        <row r="6">
          <cell r="A6" t="str">
            <v>B - Automatisierte örtliche Regelung mit Kommunikation (Zeitprogramme)</v>
          </cell>
        </row>
        <row r="7">
          <cell r="A7" t="str">
            <v>A - Bedarfsgeführte Einzelraumregelung mit Kommunikation (Präsenzerkennung)</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BASISFORMULAR"/>
      <sheetName val="FP-Bestätigung"/>
      <sheetName val="LS1"/>
      <sheetName val="LS2"/>
      <sheetName val="LS3"/>
      <sheetName val="LS4"/>
      <sheetName val="LS5"/>
      <sheetName val="LS6"/>
      <sheetName val="LS7"/>
      <sheetName val="LS8"/>
      <sheetName val="LS9"/>
      <sheetName val="LS10"/>
      <sheetName val="men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Bitte auswählen</v>
          </cell>
          <cell r="B2" t="str">
            <v>Bitte auswählen</v>
          </cell>
          <cell r="C2" t="str">
            <v>Bitte auswählen</v>
          </cell>
          <cell r="I2" t="str">
            <v>Bitte auswählen</v>
          </cell>
        </row>
        <row r="3">
          <cell r="A3" t="str">
            <v>keine</v>
          </cell>
          <cell r="B3" t="str">
            <v>keine *Bitte Gründe unter Sonstige Anmerkungen angeben!</v>
          </cell>
          <cell r="C3" t="str">
            <v>keine</v>
          </cell>
          <cell r="I3" t="str">
            <v>Hauptverkehrsstraße</v>
          </cell>
        </row>
        <row r="4">
          <cell r="A4" t="str">
            <v>KVG</v>
          </cell>
          <cell r="B4" t="str">
            <v>Tageslichtsteuerung</v>
          </cell>
          <cell r="C4" t="str">
            <v>Tageslichtsteuerung</v>
          </cell>
          <cell r="I4" t="str">
            <v>Nebenstraße</v>
          </cell>
        </row>
        <row r="5">
          <cell r="A5" t="str">
            <v>EVG</v>
          </cell>
          <cell r="B5" t="str">
            <v>Präsenzsteuerung</v>
          </cell>
          <cell r="C5" t="str">
            <v>Präsenzsteuerung</v>
          </cell>
          <cell r="I5" t="str">
            <v>Wohnstraße</v>
          </cell>
        </row>
        <row r="6">
          <cell r="B6" t="str">
            <v>Tageslicht- und Präsenzsteuerung</v>
          </cell>
          <cell r="C6" t="str">
            <v>Tageslicht- und Präsenzsteuerung</v>
          </cell>
          <cell r="I6" t="str">
            <v>Plätze / Fußgängerübergänge</v>
          </cell>
        </row>
        <row r="7">
          <cell r="B7" t="str">
            <v>Zeitrelais</v>
          </cell>
          <cell r="C7" t="str">
            <v>Zeitrelais</v>
          </cell>
          <cell r="I7" t="str">
            <v>Fußgängerzone / Radwege</v>
          </cell>
        </row>
        <row r="8">
          <cell r="I8" t="str">
            <v>Sonstige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BASISFORMULAR"/>
      <sheetName val="FP-Bestätigung"/>
      <sheetName val="LS1"/>
      <sheetName val="LS2"/>
      <sheetName val="LS3"/>
      <sheetName val="LS4"/>
      <sheetName val="LS5"/>
      <sheetName val="LS6"/>
      <sheetName val="LS7"/>
      <sheetName val="LS8"/>
      <sheetName val="LS9"/>
      <sheetName val="LS10"/>
      <sheetName val="men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Bitte auswählen</v>
          </cell>
          <cell r="B2" t="str">
            <v>Bitte auswählen</v>
          </cell>
          <cell r="C2" t="str">
            <v>Bitte auswählen</v>
          </cell>
          <cell r="I2" t="str">
            <v>Bitte auswählen</v>
          </cell>
        </row>
        <row r="3">
          <cell r="A3" t="str">
            <v>keine</v>
          </cell>
          <cell r="B3" t="str">
            <v>keine *Bitte Gründe unter Sonstige Anmerkungen angeben!</v>
          </cell>
          <cell r="C3" t="str">
            <v>keine</v>
          </cell>
          <cell r="I3" t="str">
            <v>Hauptverkehrsstraße</v>
          </cell>
        </row>
        <row r="4">
          <cell r="A4" t="str">
            <v>KVG</v>
          </cell>
          <cell r="B4" t="str">
            <v>Tageslichtsteuerung</v>
          </cell>
          <cell r="C4" t="str">
            <v>Tageslichtsteuerung</v>
          </cell>
          <cell r="I4" t="str">
            <v>Nebenstraße</v>
          </cell>
        </row>
        <row r="5">
          <cell r="A5" t="str">
            <v>EVG</v>
          </cell>
          <cell r="B5" t="str">
            <v>Präsenzsteuerung</v>
          </cell>
          <cell r="C5" t="str">
            <v>Präsenzsteuerung</v>
          </cell>
          <cell r="I5" t="str">
            <v>Wohnstraße</v>
          </cell>
        </row>
        <row r="6">
          <cell r="B6" t="str">
            <v>Tageslicht- und Präsenzsteuerung</v>
          </cell>
          <cell r="C6" t="str">
            <v>Tageslicht- und Präsenzsteuerung</v>
          </cell>
          <cell r="I6" t="str">
            <v>Plätze / Fußgängerübergänge</v>
          </cell>
        </row>
        <row r="7">
          <cell r="B7" t="str">
            <v>Zeitrelais</v>
          </cell>
          <cell r="C7" t="str">
            <v>Zeitrelais</v>
          </cell>
          <cell r="I7" t="str">
            <v>Fußgängerzone / Radwege</v>
          </cell>
        </row>
        <row r="8">
          <cell r="I8" t="str">
            <v>Sonstige</v>
          </cell>
        </row>
      </sheetData>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C100"/>
  <sheetViews>
    <sheetView showGridLines="0" showRowColHeaders="0" tabSelected="1" zoomScale="90" zoomScaleNormal="90" zoomScaleSheetLayoutView="100" workbookViewId="0">
      <selection activeCell="N10" sqref="N10"/>
    </sheetView>
  </sheetViews>
  <sheetFormatPr baseColWidth="10" defaultColWidth="11.42578125" defaultRowHeight="12.75"/>
  <cols>
    <col min="1" max="1" width="2.42578125" style="37" customWidth="1"/>
    <col min="2" max="2" width="2.5703125" style="37" customWidth="1"/>
    <col min="3" max="3" width="1.140625" style="37" customWidth="1"/>
    <col min="4" max="4" width="22" style="37" customWidth="1"/>
    <col min="5" max="5" width="30.42578125" style="37" customWidth="1"/>
    <col min="6" max="6" width="17.42578125" style="37" customWidth="1"/>
    <col min="7" max="7" width="16" style="37" customWidth="1"/>
    <col min="8" max="8" width="12.85546875" style="37" customWidth="1"/>
    <col min="9" max="9" width="3.7109375" style="37" customWidth="1"/>
    <col min="10" max="10" width="3.42578125" style="37" customWidth="1"/>
    <col min="11" max="16384" width="11.42578125" style="37"/>
  </cols>
  <sheetData>
    <row r="1" spans="1:29" ht="13.5" thickBot="1">
      <c r="A1" s="157" t="s">
        <v>148</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row>
    <row r="2" spans="1:29">
      <c r="A2" s="157"/>
      <c r="B2" s="157"/>
      <c r="C2" s="222"/>
      <c r="D2" s="196"/>
      <c r="E2" s="196"/>
      <c r="F2" s="196"/>
      <c r="G2" s="196"/>
      <c r="H2" s="196"/>
      <c r="I2" s="197"/>
      <c r="J2" s="157"/>
      <c r="K2" s="157"/>
      <c r="L2" s="157"/>
      <c r="M2" s="157"/>
      <c r="N2" s="157"/>
      <c r="O2" s="157"/>
      <c r="P2" s="157"/>
      <c r="Q2" s="157"/>
      <c r="R2" s="157"/>
      <c r="S2" s="157"/>
      <c r="T2" s="157"/>
      <c r="U2" s="157"/>
      <c r="V2" s="157"/>
      <c r="W2" s="157"/>
      <c r="X2" s="157"/>
      <c r="Y2" s="157"/>
      <c r="Z2" s="157"/>
      <c r="AA2" s="157"/>
      <c r="AB2" s="157"/>
      <c r="AC2" s="157"/>
    </row>
    <row r="3" spans="1:29" ht="66.75" customHeight="1">
      <c r="A3" s="157"/>
      <c r="B3" s="157"/>
      <c r="C3" s="223"/>
      <c r="D3" s="156"/>
      <c r="E3" s="229"/>
      <c r="F3" s="230"/>
      <c r="G3" s="230"/>
      <c r="H3" s="156"/>
      <c r="I3" s="52"/>
      <c r="J3" s="157"/>
      <c r="K3" s="158"/>
      <c r="L3" s="157"/>
      <c r="M3" s="157"/>
      <c r="N3" s="157"/>
      <c r="O3" s="157"/>
      <c r="P3" s="157"/>
      <c r="Q3" s="157"/>
      <c r="R3" s="157"/>
      <c r="S3" s="157"/>
      <c r="T3" s="157"/>
      <c r="U3" s="157"/>
      <c r="V3" s="157"/>
      <c r="W3" s="157"/>
      <c r="X3" s="157"/>
      <c r="Y3" s="157"/>
      <c r="Z3" s="157"/>
      <c r="AA3" s="157"/>
      <c r="AB3" s="157"/>
      <c r="AC3" s="157"/>
    </row>
    <row r="4" spans="1:29" ht="42.75" customHeight="1">
      <c r="A4" s="157"/>
      <c r="B4" s="157"/>
      <c r="C4" s="223"/>
      <c r="D4" s="232" t="s">
        <v>147</v>
      </c>
      <c r="E4" s="232"/>
      <c r="F4" s="232"/>
      <c r="G4" s="232"/>
      <c r="H4" s="232"/>
      <c r="I4" s="52"/>
      <c r="J4" s="157"/>
      <c r="K4" s="158"/>
      <c r="L4" s="157"/>
      <c r="M4" s="157"/>
      <c r="N4" s="157"/>
      <c r="O4" s="157"/>
      <c r="P4" s="157"/>
      <c r="Q4" s="157"/>
      <c r="R4" s="157"/>
      <c r="S4" s="157"/>
      <c r="T4" s="157"/>
      <c r="U4" s="157"/>
      <c r="V4" s="157"/>
      <c r="W4" s="157"/>
      <c r="X4" s="157"/>
      <c r="Y4" s="157"/>
      <c r="Z4" s="157"/>
      <c r="AA4" s="157"/>
      <c r="AB4" s="157"/>
      <c r="AC4" s="157"/>
    </row>
    <row r="5" spans="1:29" ht="29.25" customHeight="1">
      <c r="A5" s="157"/>
      <c r="B5" s="157"/>
      <c r="C5" s="223"/>
      <c r="D5" s="231" t="s">
        <v>146</v>
      </c>
      <c r="E5" s="231"/>
      <c r="F5" s="231"/>
      <c r="G5" s="231"/>
      <c r="H5" s="231"/>
      <c r="I5" s="52"/>
      <c r="J5" s="157"/>
      <c r="K5" s="158"/>
      <c r="L5" s="157"/>
      <c r="M5" s="157"/>
      <c r="N5" s="157"/>
      <c r="O5" s="157"/>
      <c r="P5" s="157"/>
      <c r="Q5" s="157"/>
      <c r="R5" s="157"/>
      <c r="S5" s="157"/>
      <c r="T5" s="157"/>
      <c r="U5" s="157"/>
      <c r="V5" s="157"/>
      <c r="W5" s="157"/>
      <c r="X5" s="157"/>
      <c r="Y5" s="157"/>
      <c r="Z5" s="157"/>
      <c r="AA5" s="157"/>
      <c r="AB5" s="157"/>
      <c r="AC5" s="157"/>
    </row>
    <row r="6" spans="1:29" ht="28.5" customHeight="1">
      <c r="A6" s="157"/>
      <c r="B6" s="157"/>
      <c r="C6" s="223"/>
      <c r="D6" s="236" t="s">
        <v>138</v>
      </c>
      <c r="E6" s="236"/>
      <c r="F6" s="236"/>
      <c r="G6" s="236"/>
      <c r="H6" s="236"/>
      <c r="I6" s="38"/>
      <c r="J6" s="159"/>
      <c r="K6" s="158"/>
      <c r="L6" s="157"/>
      <c r="M6" s="157"/>
      <c r="N6" s="157"/>
      <c r="O6" s="157"/>
      <c r="P6" s="157"/>
      <c r="Q6" s="157"/>
      <c r="R6" s="157"/>
      <c r="S6" s="157"/>
      <c r="T6" s="157"/>
      <c r="U6" s="157"/>
      <c r="V6" s="157"/>
      <c r="W6" s="157"/>
      <c r="X6" s="157"/>
      <c r="Y6" s="157"/>
      <c r="Z6" s="157"/>
      <c r="AA6" s="157"/>
      <c r="AB6" s="157"/>
      <c r="AC6" s="157"/>
    </row>
    <row r="7" spans="1:29" ht="15">
      <c r="A7" s="157"/>
      <c r="B7" s="157"/>
      <c r="C7" s="223"/>
      <c r="D7" s="237" t="s">
        <v>3</v>
      </c>
      <c r="E7" s="237"/>
      <c r="F7" s="237"/>
      <c r="G7" s="237"/>
      <c r="H7" s="237"/>
      <c r="I7" s="38"/>
      <c r="J7" s="159"/>
      <c r="K7" s="157"/>
      <c r="L7" s="157"/>
      <c r="M7" s="157"/>
      <c r="N7" s="157"/>
      <c r="O7" s="157"/>
      <c r="P7" s="157"/>
      <c r="Q7" s="157"/>
      <c r="R7" s="157"/>
      <c r="S7" s="157"/>
      <c r="T7" s="157"/>
      <c r="U7" s="157"/>
      <c r="V7" s="157"/>
      <c r="W7" s="157"/>
      <c r="X7" s="157"/>
      <c r="Y7" s="157"/>
      <c r="Z7" s="157"/>
      <c r="AA7" s="157"/>
      <c r="AB7" s="157"/>
      <c r="AC7" s="157"/>
    </row>
    <row r="8" spans="1:29" ht="61.5" customHeight="1">
      <c r="A8" s="157"/>
      <c r="B8" s="157"/>
      <c r="C8" s="223"/>
      <c r="D8" s="233" t="s">
        <v>139</v>
      </c>
      <c r="E8" s="233"/>
      <c r="F8" s="233"/>
      <c r="G8" s="233"/>
      <c r="H8" s="233"/>
      <c r="I8" s="38"/>
      <c r="J8" s="159"/>
      <c r="K8" s="157"/>
      <c r="L8" s="157"/>
      <c r="M8" s="157"/>
      <c r="N8" s="157"/>
      <c r="O8" s="157"/>
      <c r="P8" s="157"/>
      <c r="Q8" s="157"/>
      <c r="R8" s="157"/>
      <c r="S8" s="157"/>
      <c r="T8" s="157"/>
      <c r="U8" s="157"/>
      <c r="V8" s="157"/>
      <c r="W8" s="157"/>
      <c r="X8" s="157"/>
      <c r="Y8" s="157"/>
      <c r="Z8" s="157"/>
      <c r="AA8" s="157"/>
      <c r="AB8" s="157"/>
      <c r="AC8" s="157"/>
    </row>
    <row r="9" spans="1:29" ht="33.75" customHeight="1">
      <c r="A9" s="157"/>
      <c r="B9" s="157"/>
      <c r="C9" s="223"/>
      <c r="D9" s="233" t="s">
        <v>4</v>
      </c>
      <c r="E9" s="233"/>
      <c r="F9" s="233"/>
      <c r="G9" s="233"/>
      <c r="H9" s="233"/>
      <c r="I9" s="38"/>
      <c r="J9" s="159"/>
      <c r="K9" s="157"/>
      <c r="L9" s="157"/>
      <c r="M9" s="157"/>
      <c r="N9" s="157"/>
      <c r="O9" s="157"/>
      <c r="P9" s="157"/>
      <c r="Q9" s="157"/>
      <c r="R9" s="157"/>
      <c r="S9" s="157"/>
      <c r="T9" s="157"/>
      <c r="U9" s="157"/>
      <c r="V9" s="157"/>
      <c r="W9" s="157"/>
      <c r="X9" s="157"/>
      <c r="Y9" s="157"/>
      <c r="Z9" s="157"/>
      <c r="AA9" s="157"/>
      <c r="AB9" s="157"/>
      <c r="AC9" s="157"/>
    </row>
    <row r="10" spans="1:29" ht="45" customHeight="1">
      <c r="A10" s="157"/>
      <c r="B10" s="157"/>
      <c r="C10" s="223"/>
      <c r="D10" s="233" t="s">
        <v>126</v>
      </c>
      <c r="E10" s="233"/>
      <c r="F10" s="233"/>
      <c r="G10" s="233"/>
      <c r="H10" s="233"/>
      <c r="I10" s="38"/>
      <c r="J10" s="159"/>
      <c r="K10" s="157"/>
      <c r="L10" s="157"/>
      <c r="M10" s="157"/>
      <c r="N10" s="157"/>
      <c r="O10" s="157"/>
      <c r="P10" s="157"/>
      <c r="Q10" s="157"/>
      <c r="R10" s="157"/>
      <c r="S10" s="157"/>
      <c r="T10" s="157"/>
      <c r="U10" s="157"/>
      <c r="V10" s="157"/>
      <c r="W10" s="157"/>
      <c r="X10" s="157"/>
      <c r="Y10" s="157"/>
      <c r="Z10" s="157"/>
      <c r="AA10" s="157"/>
      <c r="AB10" s="157"/>
      <c r="AC10" s="157"/>
    </row>
    <row r="11" spans="1:29" ht="25.5" customHeight="1">
      <c r="A11" s="157"/>
      <c r="B11" s="157"/>
      <c r="C11" s="223"/>
      <c r="D11" s="151"/>
      <c r="E11" s="152"/>
      <c r="F11" s="152"/>
      <c r="G11" s="152"/>
      <c r="H11" s="152"/>
      <c r="I11" s="38"/>
      <c r="J11" s="159"/>
      <c r="K11" s="157"/>
      <c r="L11" s="157"/>
      <c r="M11" s="157"/>
      <c r="N11" s="157"/>
      <c r="O11" s="157"/>
      <c r="P11" s="157"/>
      <c r="Q11" s="157"/>
      <c r="R11" s="157"/>
      <c r="S11" s="157"/>
      <c r="T11" s="157"/>
      <c r="U11" s="157"/>
      <c r="V11" s="157"/>
      <c r="W11" s="157"/>
      <c r="X11" s="157"/>
      <c r="Y11" s="157"/>
      <c r="Z11" s="157"/>
      <c r="AA11" s="157"/>
      <c r="AB11" s="157"/>
      <c r="AC11" s="157"/>
    </row>
    <row r="12" spans="1:29" ht="15">
      <c r="A12" s="157"/>
      <c r="B12" s="157"/>
      <c r="C12" s="223"/>
      <c r="D12" s="238" t="s">
        <v>5</v>
      </c>
      <c r="E12" s="234"/>
      <c r="F12" s="234"/>
      <c r="G12" s="234"/>
      <c r="H12" s="234"/>
      <c r="I12" s="38"/>
      <c r="J12" s="159"/>
      <c r="K12" s="157"/>
      <c r="L12" s="157"/>
      <c r="M12" s="157"/>
      <c r="N12" s="157"/>
      <c r="O12" s="157"/>
      <c r="P12" s="157"/>
      <c r="Q12" s="157"/>
      <c r="R12" s="157"/>
      <c r="S12" s="157"/>
      <c r="T12" s="157"/>
      <c r="U12" s="157"/>
      <c r="V12" s="157"/>
      <c r="W12" s="157"/>
      <c r="X12" s="157"/>
      <c r="Y12" s="157"/>
      <c r="Z12" s="157"/>
      <c r="AA12" s="157"/>
      <c r="AB12" s="157"/>
      <c r="AC12" s="157"/>
    </row>
    <row r="13" spans="1:29" ht="34.5" customHeight="1">
      <c r="A13" s="157"/>
      <c r="B13" s="157"/>
      <c r="C13" s="223"/>
      <c r="D13" s="233" t="s">
        <v>135</v>
      </c>
      <c r="E13" s="234"/>
      <c r="F13" s="234"/>
      <c r="G13" s="234"/>
      <c r="H13" s="234"/>
      <c r="I13" s="38"/>
      <c r="J13" s="159"/>
      <c r="K13" s="157"/>
      <c r="L13" s="157"/>
      <c r="M13" s="157"/>
      <c r="N13" s="157"/>
      <c r="O13" s="157"/>
      <c r="P13" s="157"/>
      <c r="Q13" s="157"/>
      <c r="R13" s="157"/>
      <c r="S13" s="157"/>
      <c r="T13" s="157"/>
      <c r="U13" s="157"/>
      <c r="V13" s="157"/>
      <c r="W13" s="157"/>
      <c r="X13" s="157"/>
      <c r="Y13" s="157"/>
      <c r="Z13" s="157"/>
      <c r="AA13" s="157"/>
      <c r="AB13" s="157"/>
      <c r="AC13" s="157"/>
    </row>
    <row r="14" spans="1:29" ht="36" customHeight="1">
      <c r="A14" s="157"/>
      <c r="B14" s="157"/>
      <c r="C14" s="223"/>
      <c r="D14" s="233" t="s">
        <v>136</v>
      </c>
      <c r="E14" s="234"/>
      <c r="F14" s="234"/>
      <c r="G14" s="234"/>
      <c r="H14" s="234"/>
      <c r="I14" s="38"/>
      <c r="J14" s="159"/>
      <c r="K14" s="157"/>
      <c r="L14" s="157"/>
      <c r="M14" s="157"/>
      <c r="N14" s="157"/>
      <c r="O14" s="157"/>
      <c r="P14" s="157"/>
      <c r="Q14" s="157"/>
      <c r="R14" s="157"/>
      <c r="S14" s="157"/>
      <c r="T14" s="157"/>
      <c r="U14" s="157"/>
      <c r="V14" s="157"/>
      <c r="W14" s="157"/>
      <c r="X14" s="157"/>
      <c r="Y14" s="157"/>
      <c r="Z14" s="157"/>
      <c r="AA14" s="157"/>
      <c r="AB14" s="157"/>
      <c r="AC14" s="157"/>
    </row>
    <row r="15" spans="1:29" ht="15">
      <c r="A15" s="157"/>
      <c r="B15" s="157"/>
      <c r="C15" s="223"/>
      <c r="D15" s="153" t="s">
        <v>6</v>
      </c>
      <c r="E15" s="233" t="s">
        <v>58</v>
      </c>
      <c r="F15" s="234"/>
      <c r="G15" s="234"/>
      <c r="H15" s="234"/>
      <c r="I15" s="38"/>
      <c r="J15" s="159"/>
      <c r="K15" s="157"/>
      <c r="L15" s="157"/>
      <c r="M15" s="157"/>
      <c r="N15" s="157"/>
      <c r="O15" s="157"/>
      <c r="P15" s="157"/>
      <c r="Q15" s="157"/>
      <c r="R15" s="157"/>
      <c r="S15" s="157"/>
      <c r="T15" s="157"/>
      <c r="U15" s="157"/>
      <c r="V15" s="157"/>
      <c r="W15" s="157"/>
      <c r="X15" s="157"/>
      <c r="Y15" s="157"/>
      <c r="Z15" s="157"/>
      <c r="AA15" s="157"/>
      <c r="AB15" s="157"/>
      <c r="AC15" s="157"/>
    </row>
    <row r="16" spans="1:29" ht="15">
      <c r="A16" s="157"/>
      <c r="B16" s="157"/>
      <c r="C16" s="223"/>
      <c r="D16" s="153" t="s">
        <v>6</v>
      </c>
      <c r="E16" s="233" t="s">
        <v>57</v>
      </c>
      <c r="F16" s="234"/>
      <c r="G16" s="234"/>
      <c r="H16" s="234"/>
      <c r="I16" s="38"/>
      <c r="J16" s="159"/>
      <c r="K16" s="157"/>
      <c r="L16" s="157"/>
      <c r="M16" s="157"/>
      <c r="N16" s="157"/>
      <c r="O16" s="157"/>
      <c r="P16" s="157"/>
      <c r="Q16" s="157"/>
      <c r="R16" s="157"/>
      <c r="S16" s="157"/>
      <c r="T16" s="157"/>
      <c r="U16" s="157"/>
      <c r="V16" s="157"/>
      <c r="W16" s="157"/>
      <c r="X16" s="157"/>
      <c r="Y16" s="157"/>
      <c r="Z16" s="157"/>
      <c r="AA16" s="157"/>
      <c r="AB16" s="157"/>
      <c r="AC16" s="157"/>
    </row>
    <row r="17" spans="1:29" ht="15">
      <c r="A17" s="157"/>
      <c r="B17" s="157"/>
      <c r="C17" s="223"/>
      <c r="D17" s="153" t="s">
        <v>6</v>
      </c>
      <c r="E17" s="233" t="s">
        <v>60</v>
      </c>
      <c r="F17" s="234"/>
      <c r="G17" s="234"/>
      <c r="H17" s="234"/>
      <c r="I17" s="38"/>
      <c r="J17" s="159"/>
      <c r="K17" s="157"/>
      <c r="L17" s="157"/>
      <c r="M17" s="157"/>
      <c r="N17" s="157"/>
      <c r="O17" s="157"/>
      <c r="P17" s="157"/>
      <c r="Q17" s="157"/>
      <c r="R17" s="157"/>
      <c r="S17" s="157"/>
      <c r="T17" s="157"/>
      <c r="U17" s="157"/>
      <c r="V17" s="157"/>
      <c r="W17" s="157"/>
      <c r="X17" s="157"/>
      <c r="Y17" s="157"/>
      <c r="Z17" s="157"/>
      <c r="AA17" s="157"/>
      <c r="AB17" s="157"/>
      <c r="AC17" s="157"/>
    </row>
    <row r="18" spans="1:29" ht="15">
      <c r="A18" s="157"/>
      <c r="B18" s="157"/>
      <c r="C18" s="223"/>
      <c r="D18" s="153" t="s">
        <v>6</v>
      </c>
      <c r="E18" s="233" t="s">
        <v>59</v>
      </c>
      <c r="F18" s="234"/>
      <c r="G18" s="234"/>
      <c r="H18" s="234"/>
      <c r="I18" s="38"/>
      <c r="J18" s="159"/>
      <c r="K18" s="157"/>
      <c r="L18" s="157"/>
      <c r="M18" s="157"/>
      <c r="N18" s="157"/>
      <c r="O18" s="157"/>
      <c r="P18" s="157"/>
      <c r="Q18" s="157"/>
      <c r="R18" s="157"/>
      <c r="S18" s="157"/>
      <c r="T18" s="157"/>
      <c r="U18" s="157"/>
      <c r="V18" s="157"/>
      <c r="W18" s="157"/>
      <c r="X18" s="157"/>
      <c r="Y18" s="157"/>
      <c r="Z18" s="157"/>
      <c r="AA18" s="157"/>
      <c r="AB18" s="157"/>
      <c r="AC18" s="157"/>
    </row>
    <row r="19" spans="1:29" ht="24.75" customHeight="1">
      <c r="A19" s="157"/>
      <c r="B19" s="157"/>
      <c r="C19" s="223"/>
      <c r="D19" s="233" t="s">
        <v>140</v>
      </c>
      <c r="E19" s="234"/>
      <c r="F19" s="234"/>
      <c r="G19" s="234"/>
      <c r="H19" s="234"/>
      <c r="I19" s="38"/>
      <c r="J19" s="159"/>
      <c r="K19" s="157"/>
      <c r="L19" s="157"/>
      <c r="M19" s="157"/>
      <c r="N19" s="157"/>
      <c r="O19" s="157"/>
      <c r="P19" s="157"/>
      <c r="Q19" s="157"/>
      <c r="R19" s="157"/>
      <c r="S19" s="157"/>
      <c r="T19" s="157"/>
      <c r="U19" s="157"/>
      <c r="V19" s="157"/>
      <c r="W19" s="157"/>
      <c r="X19" s="157"/>
      <c r="Y19" s="157"/>
      <c r="Z19" s="157"/>
      <c r="AA19" s="157"/>
      <c r="AB19" s="157"/>
      <c r="AC19" s="157"/>
    </row>
    <row r="20" spans="1:29" ht="73.5" customHeight="1">
      <c r="A20" s="157"/>
      <c r="B20" s="157"/>
      <c r="C20" s="223"/>
      <c r="D20" s="73"/>
      <c r="E20" s="116"/>
      <c r="F20" s="116"/>
      <c r="G20" s="116"/>
      <c r="H20" s="116"/>
      <c r="I20" s="38"/>
      <c r="J20" s="159"/>
      <c r="K20" s="157"/>
      <c r="L20" s="157"/>
      <c r="M20" s="157"/>
      <c r="N20" s="157"/>
      <c r="O20" s="157"/>
      <c r="P20" s="157"/>
      <c r="Q20" s="157"/>
      <c r="R20" s="157"/>
      <c r="S20" s="157"/>
      <c r="T20" s="157"/>
      <c r="U20" s="157"/>
      <c r="V20" s="157"/>
      <c r="W20" s="157"/>
      <c r="X20" s="157"/>
      <c r="Y20" s="157"/>
      <c r="Z20" s="157"/>
      <c r="AA20" s="157"/>
      <c r="AB20" s="157"/>
      <c r="AC20" s="157"/>
    </row>
    <row r="21" spans="1:29" s="39" customFormat="1" ht="45" customHeight="1" thickBot="1">
      <c r="A21" s="160"/>
      <c r="B21" s="160"/>
      <c r="C21" s="224"/>
      <c r="D21" s="235" t="s">
        <v>141</v>
      </c>
      <c r="E21" s="235"/>
      <c r="F21" s="235"/>
      <c r="G21" s="235"/>
      <c r="H21" s="235"/>
      <c r="I21" s="225"/>
      <c r="J21" s="161"/>
      <c r="K21" s="162"/>
      <c r="L21" s="160"/>
      <c r="M21" s="160"/>
      <c r="N21" s="160"/>
      <c r="O21" s="160"/>
      <c r="P21" s="160"/>
      <c r="Q21" s="160"/>
      <c r="R21" s="160"/>
      <c r="S21" s="160"/>
      <c r="T21" s="160"/>
      <c r="U21" s="160"/>
      <c r="V21" s="160"/>
      <c r="W21" s="160"/>
      <c r="X21" s="160"/>
      <c r="Y21" s="160"/>
      <c r="Z21" s="160"/>
      <c r="AA21" s="160"/>
      <c r="AB21" s="160"/>
      <c r="AC21" s="160"/>
    </row>
    <row r="22" spans="1:29">
      <c r="A22" s="157"/>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row>
    <row r="23" spans="1:29">
      <c r="A23" s="157"/>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row>
    <row r="24" spans="1:29">
      <c r="A24" s="157"/>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row>
    <row r="25" spans="1:29">
      <c r="A25" s="157"/>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row>
    <row r="26" spans="1:29">
      <c r="A26" s="157"/>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row>
    <row r="27" spans="1:29">
      <c r="A27" s="157"/>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row>
    <row r="28" spans="1:29">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row>
    <row r="29" spans="1:29">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row>
    <row r="30" spans="1:29">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row>
    <row r="31" spans="1:29">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row>
    <row r="32" spans="1:29">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row>
    <row r="33" spans="1:29">
      <c r="A33" s="157"/>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row>
    <row r="34" spans="1:29">
      <c r="A34" s="157"/>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row>
    <row r="35" spans="1:29">
      <c r="A35" s="157"/>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row>
    <row r="36" spans="1:29">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row>
    <row r="37" spans="1:29">
      <c r="A37" s="157"/>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row>
    <row r="38" spans="1:29">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row>
    <row r="39" spans="1:29">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row>
    <row r="40" spans="1:29">
      <c r="A40" s="157"/>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t="s">
        <v>148</v>
      </c>
    </row>
    <row r="41" spans="1:29">
      <c r="A41" s="157"/>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row>
    <row r="42" spans="1:29">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row>
    <row r="43" spans="1:29">
      <c r="A43" s="157"/>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row>
    <row r="44" spans="1:29">
      <c r="A44" s="157"/>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row>
    <row r="45" spans="1:29">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row>
    <row r="46" spans="1:29">
      <c r="A46" s="157"/>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row>
    <row r="47" spans="1:29">
      <c r="A47" s="157"/>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row>
    <row r="48" spans="1:29">
      <c r="A48" s="157"/>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row>
    <row r="49" spans="1:29">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row>
    <row r="50" spans="1:29">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row>
    <row r="51" spans="1:29">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row>
    <row r="52" spans="1:29">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row>
    <row r="53" spans="1:29">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row>
    <row r="54" spans="1:29">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row>
    <row r="55" spans="1:29">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row>
    <row r="56" spans="1:29">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row>
    <row r="57" spans="1:29">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row>
    <row r="58" spans="1:29">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row>
    <row r="59" spans="1:29">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row>
    <row r="60" spans="1:29">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row>
    <row r="61" spans="1:29">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row>
    <row r="62" spans="1:29">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row>
    <row r="63" spans="1:29">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row>
    <row r="64" spans="1:29">
      <c r="A64" s="15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row>
    <row r="65" spans="1:29">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row>
    <row r="66" spans="1:29">
      <c r="A66" s="157"/>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row>
    <row r="67" spans="1:29">
      <c r="A67" s="157"/>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row>
    <row r="68" spans="1:29">
      <c r="A68" s="157"/>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row>
    <row r="69" spans="1:29">
      <c r="A69" s="157"/>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row>
    <row r="70" spans="1:29">
      <c r="A70" s="157"/>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row>
    <row r="71" spans="1:29">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row>
    <row r="72" spans="1:29">
      <c r="A72" s="157"/>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row>
    <row r="73" spans="1:29">
      <c r="A73" s="15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row>
    <row r="74" spans="1:29">
      <c r="A74" s="157"/>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row>
    <row r="75" spans="1:29">
      <c r="A75" s="157"/>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row>
    <row r="76" spans="1:29">
      <c r="A76" s="157"/>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row>
    <row r="77" spans="1:29">
      <c r="A77" s="157"/>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row>
    <row r="78" spans="1:29">
      <c r="A78" s="157"/>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row>
    <row r="79" spans="1:29">
      <c r="A79" s="157"/>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row>
    <row r="80" spans="1:29">
      <c r="A80" s="157"/>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row>
    <row r="81" spans="1:29">
      <c r="A81" s="157"/>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row>
    <row r="82" spans="1:29">
      <c r="A82" s="157"/>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row>
    <row r="83" spans="1:29">
      <c r="A83" s="157"/>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row>
    <row r="84" spans="1:29">
      <c r="A84" s="157"/>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row>
    <row r="85" spans="1:29">
      <c r="A85" s="157"/>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row>
    <row r="86" spans="1:29">
      <c r="A86" s="157"/>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row>
    <row r="87" spans="1:29">
      <c r="A87" s="157"/>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row>
    <row r="88" spans="1:29">
      <c r="A88" s="157"/>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row>
    <row r="89" spans="1:29">
      <c r="A89" s="157"/>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row>
    <row r="90" spans="1:29">
      <c r="A90" s="157"/>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row>
    <row r="91" spans="1:29">
      <c r="A91" s="157"/>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row>
    <row r="92" spans="1:29">
      <c r="A92" s="157"/>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row>
    <row r="93" spans="1:29">
      <c r="A93" s="157"/>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row>
    <row r="94" spans="1:29">
      <c r="A94" s="157"/>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row>
    <row r="95" spans="1:29">
      <c r="A95" s="157"/>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row>
    <row r="96" spans="1:29">
      <c r="A96" s="157"/>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row>
    <row r="97" spans="1:29">
      <c r="A97" s="157"/>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row>
    <row r="98" spans="1:29">
      <c r="A98" s="157"/>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row>
    <row r="99" spans="1:29">
      <c r="A99" s="157"/>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row>
    <row r="100" spans="1:29">
      <c r="A100" s="157"/>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t="s">
        <v>148</v>
      </c>
    </row>
  </sheetData>
  <sheetProtection algorithmName="SHA-512" hashValue="9+iEqVaK031lI/cUww9dhDnCBM5PYc0aDmYcBv6E7GSg4w7mOwD09x2m2Ove1JnYfPhksuTudcJlTTwGM+M7eg==" saltValue="bqRiagGKmtFCuoUWTm/C6w==" spinCount="100000" sheet="1" selectLockedCells="1"/>
  <mergeCells count="17">
    <mergeCell ref="D21:H21"/>
    <mergeCell ref="D6:H6"/>
    <mergeCell ref="D8:H8"/>
    <mergeCell ref="D7:H7"/>
    <mergeCell ref="D9:H9"/>
    <mergeCell ref="E18:H18"/>
    <mergeCell ref="D10:H10"/>
    <mergeCell ref="D12:H12"/>
    <mergeCell ref="D13:H13"/>
    <mergeCell ref="E16:H16"/>
    <mergeCell ref="D14:H14"/>
    <mergeCell ref="E15:H15"/>
    <mergeCell ref="E3:G3"/>
    <mergeCell ref="D5:H5"/>
    <mergeCell ref="D4:H4"/>
    <mergeCell ref="E17:H17"/>
    <mergeCell ref="D19:H19"/>
  </mergeCells>
  <phoneticPr fontId="0" type="noConversion"/>
  <pageMargins left="0.51181102362204722" right="0.39370078740157483" top="0.39370078740157483" bottom="0.39370078740157483" header="0.51181102362204722" footer="0.51181102362204722"/>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C100"/>
  <sheetViews>
    <sheetView showGridLines="0" showRowColHeaders="0" zoomScale="80" zoomScaleNormal="80" zoomScaleSheetLayoutView="70" workbookViewId="0">
      <selection activeCell="E6" sqref="E6:H6"/>
    </sheetView>
  </sheetViews>
  <sheetFormatPr baseColWidth="10" defaultColWidth="11.42578125" defaultRowHeight="12.75"/>
  <cols>
    <col min="1" max="1" width="3" style="37" customWidth="1"/>
    <col min="2" max="2" width="3.7109375" style="118" customWidth="1"/>
    <col min="3" max="3" width="52.140625" style="37" customWidth="1"/>
    <col min="4" max="4" width="3.85546875" style="37" customWidth="1"/>
    <col min="5" max="5" width="15.140625" style="37" customWidth="1"/>
    <col min="6" max="6" width="15" style="37" customWidth="1"/>
    <col min="7" max="7" width="13.28515625" style="37" customWidth="1"/>
    <col min="8" max="8" width="4.7109375" style="37" customWidth="1"/>
    <col min="9" max="9" width="3.7109375" style="37" customWidth="1"/>
    <col min="10" max="10" width="3.42578125" style="37" customWidth="1"/>
    <col min="11" max="27" width="11.42578125" style="37" customWidth="1"/>
    <col min="28" max="16384" width="11.42578125" style="37"/>
  </cols>
  <sheetData>
    <row r="1" spans="1:29" ht="15" customHeight="1" thickBot="1">
      <c r="A1" s="157" t="s">
        <v>148</v>
      </c>
      <c r="B1" s="163"/>
      <c r="C1" s="157"/>
      <c r="D1" s="157"/>
      <c r="E1" s="157"/>
      <c r="F1" s="157"/>
      <c r="G1" s="157"/>
      <c r="H1" s="157"/>
      <c r="I1" s="157"/>
      <c r="J1" s="157"/>
      <c r="K1" s="157"/>
      <c r="L1" s="164"/>
      <c r="M1" s="164"/>
      <c r="N1" s="164"/>
      <c r="O1" s="164"/>
      <c r="P1" s="164"/>
      <c r="Q1" s="164"/>
      <c r="R1" s="164"/>
      <c r="S1" s="164"/>
      <c r="T1" s="157"/>
      <c r="U1" s="157"/>
      <c r="V1" s="157"/>
      <c r="W1" s="157"/>
      <c r="X1" s="157"/>
      <c r="Y1" s="157"/>
      <c r="Z1" s="157"/>
      <c r="AA1" s="157"/>
      <c r="AB1" s="157"/>
      <c r="AC1" s="157"/>
    </row>
    <row r="2" spans="1:29" ht="4.9000000000000004" customHeight="1">
      <c r="A2" s="157"/>
      <c r="B2" s="195"/>
      <c r="C2" s="196"/>
      <c r="D2" s="196"/>
      <c r="E2" s="196"/>
      <c r="F2" s="196"/>
      <c r="G2" s="196"/>
      <c r="H2" s="196"/>
      <c r="I2" s="197"/>
      <c r="J2" s="157"/>
      <c r="K2" s="157"/>
      <c r="L2" s="164"/>
      <c r="M2" s="164"/>
      <c r="N2" s="164"/>
      <c r="O2" s="164"/>
      <c r="P2" s="164"/>
      <c r="Q2" s="164"/>
      <c r="R2" s="164"/>
      <c r="S2" s="164"/>
      <c r="T2" s="157"/>
      <c r="U2" s="157"/>
      <c r="V2" s="157"/>
      <c r="W2" s="157"/>
      <c r="X2" s="157"/>
      <c r="Y2" s="157"/>
      <c r="Z2" s="157"/>
      <c r="AA2" s="157"/>
      <c r="AB2" s="157"/>
      <c r="AC2" s="157"/>
    </row>
    <row r="3" spans="1:29" ht="56.45" customHeight="1">
      <c r="A3" s="157"/>
      <c r="B3" s="119"/>
      <c r="C3" s="239" t="s">
        <v>145</v>
      </c>
      <c r="D3" s="239"/>
      <c r="E3" s="239"/>
      <c r="F3" s="239"/>
      <c r="G3" s="155"/>
      <c r="H3" s="155"/>
      <c r="I3" s="52"/>
      <c r="J3" s="157"/>
      <c r="K3" s="157"/>
      <c r="L3" s="164"/>
      <c r="M3" s="164"/>
      <c r="N3" s="164"/>
      <c r="O3" s="164"/>
      <c r="P3" s="164"/>
      <c r="Q3" s="164"/>
      <c r="R3" s="164"/>
      <c r="S3" s="164"/>
      <c r="T3" s="157"/>
      <c r="U3" s="157"/>
      <c r="V3" s="157"/>
      <c r="W3" s="157"/>
      <c r="X3" s="157"/>
      <c r="Y3" s="157"/>
      <c r="Z3" s="157"/>
      <c r="AA3" s="157"/>
      <c r="AB3" s="157"/>
      <c r="AC3" s="157"/>
    </row>
    <row r="4" spans="1:29" ht="25.9" customHeight="1">
      <c r="A4" s="157"/>
      <c r="B4" s="119"/>
      <c r="C4" s="240" t="s">
        <v>128</v>
      </c>
      <c r="D4" s="240"/>
      <c r="E4" s="240"/>
      <c r="F4" s="240"/>
      <c r="G4" s="141"/>
      <c r="H4" s="141"/>
      <c r="I4" s="38"/>
      <c r="J4" s="159"/>
      <c r="K4" s="157"/>
      <c r="L4" s="165"/>
      <c r="M4" s="165"/>
      <c r="N4" s="165"/>
      <c r="O4" s="165"/>
      <c r="P4" s="166"/>
      <c r="Q4" s="166"/>
      <c r="R4" s="164"/>
      <c r="S4" s="164"/>
      <c r="T4" s="157"/>
      <c r="U4" s="157"/>
      <c r="V4" s="157"/>
      <c r="W4" s="157"/>
      <c r="X4" s="157"/>
      <c r="Y4" s="157"/>
      <c r="Z4" s="157"/>
      <c r="AA4" s="157"/>
      <c r="AB4" s="157"/>
      <c r="AC4" s="157"/>
    </row>
    <row r="5" spans="1:29" ht="15">
      <c r="A5" s="157"/>
      <c r="B5" s="119"/>
      <c r="C5" s="41"/>
      <c r="D5" s="41"/>
      <c r="E5" s="41"/>
      <c r="F5" s="41"/>
      <c r="G5" s="41"/>
      <c r="H5" s="41"/>
      <c r="I5" s="38"/>
      <c r="J5" s="159"/>
      <c r="K5" s="157"/>
      <c r="L5" s="167"/>
      <c r="M5" s="167"/>
      <c r="N5" s="167"/>
      <c r="O5" s="167"/>
      <c r="P5" s="167"/>
      <c r="Q5" s="167"/>
      <c r="R5" s="164"/>
      <c r="S5" s="164"/>
      <c r="T5" s="157"/>
      <c r="U5" s="157"/>
      <c r="V5" s="157"/>
      <c r="W5" s="157"/>
      <c r="X5" s="157"/>
      <c r="Y5" s="157"/>
      <c r="Z5" s="157"/>
      <c r="AA5" s="157"/>
      <c r="AB5" s="157"/>
      <c r="AC5" s="157"/>
    </row>
    <row r="6" spans="1:29" s="23" customFormat="1" ht="15">
      <c r="A6" s="168"/>
      <c r="B6" s="119">
        <v>1</v>
      </c>
      <c r="C6" s="42" t="s">
        <v>1</v>
      </c>
      <c r="D6" s="74"/>
      <c r="E6" s="242"/>
      <c r="F6" s="243"/>
      <c r="G6" s="244"/>
      <c r="H6" s="245"/>
      <c r="I6" s="27"/>
      <c r="J6" s="169"/>
      <c r="K6" s="168"/>
      <c r="L6" s="170"/>
      <c r="M6" s="170"/>
      <c r="N6" s="171"/>
      <c r="O6" s="171"/>
      <c r="P6" s="171"/>
      <c r="Q6" s="171"/>
      <c r="R6" s="172"/>
      <c r="S6" s="172"/>
      <c r="T6" s="168"/>
      <c r="U6" s="168"/>
      <c r="V6" s="168"/>
      <c r="W6" s="168"/>
      <c r="X6" s="168"/>
      <c r="Y6" s="168"/>
      <c r="Z6" s="168"/>
      <c r="AA6" s="168"/>
      <c r="AB6" s="168"/>
      <c r="AC6" s="168"/>
    </row>
    <row r="7" spans="1:29" s="23" customFormat="1" ht="15">
      <c r="A7" s="168"/>
      <c r="B7" s="119">
        <v>2</v>
      </c>
      <c r="C7" s="42" t="s">
        <v>0</v>
      </c>
      <c r="D7" s="74"/>
      <c r="E7" s="242"/>
      <c r="F7" s="243"/>
      <c r="G7" s="243"/>
      <c r="H7" s="245"/>
      <c r="I7" s="27"/>
      <c r="J7" s="169"/>
      <c r="K7" s="168"/>
      <c r="L7" s="170"/>
      <c r="M7" s="170"/>
      <c r="N7" s="171"/>
      <c r="O7" s="171"/>
      <c r="P7" s="171"/>
      <c r="Q7" s="171"/>
      <c r="R7" s="172"/>
      <c r="S7" s="172"/>
      <c r="T7" s="168"/>
      <c r="U7" s="168"/>
      <c r="V7" s="168"/>
      <c r="W7" s="168"/>
      <c r="X7" s="168"/>
      <c r="Y7" s="168"/>
      <c r="Z7" s="168"/>
      <c r="AA7" s="168"/>
      <c r="AB7" s="168"/>
      <c r="AC7" s="168"/>
    </row>
    <row r="8" spans="1:29" s="23" customFormat="1" ht="15">
      <c r="A8" s="168"/>
      <c r="B8" s="119">
        <v>3</v>
      </c>
      <c r="C8" s="42" t="s">
        <v>16</v>
      </c>
      <c r="D8" s="74"/>
      <c r="E8" s="246"/>
      <c r="F8" s="243"/>
      <c r="G8" s="244"/>
      <c r="H8" s="245"/>
      <c r="I8" s="27"/>
      <c r="J8" s="169"/>
      <c r="K8" s="168"/>
      <c r="L8" s="170"/>
      <c r="M8" s="170"/>
      <c r="N8" s="171"/>
      <c r="O8" s="171"/>
      <c r="P8" s="171"/>
      <c r="Q8" s="171"/>
      <c r="R8" s="172"/>
      <c r="S8" s="172"/>
      <c r="T8" s="168"/>
      <c r="U8" s="168"/>
      <c r="V8" s="168"/>
      <c r="W8" s="168"/>
      <c r="X8" s="168"/>
      <c r="Y8" s="168"/>
      <c r="Z8" s="168"/>
      <c r="AA8" s="168"/>
      <c r="AB8" s="168"/>
      <c r="AC8" s="168"/>
    </row>
    <row r="9" spans="1:29" ht="15">
      <c r="A9" s="157"/>
      <c r="B9" s="119"/>
      <c r="C9" s="43"/>
      <c r="D9" s="44"/>
      <c r="E9" s="45"/>
      <c r="F9" s="45"/>
      <c r="G9" s="45"/>
      <c r="H9" s="45"/>
      <c r="I9" s="38"/>
      <c r="J9" s="159"/>
      <c r="K9" s="157"/>
      <c r="L9" s="173"/>
      <c r="M9" s="174"/>
      <c r="N9" s="175"/>
      <c r="O9" s="175"/>
      <c r="P9" s="175"/>
      <c r="Q9" s="175"/>
      <c r="R9" s="164"/>
      <c r="S9" s="164"/>
      <c r="T9" s="157"/>
      <c r="U9" s="157"/>
      <c r="V9" s="157"/>
      <c r="W9" s="157"/>
      <c r="X9" s="157"/>
      <c r="Y9" s="157"/>
      <c r="Z9" s="157"/>
      <c r="AA9" s="157"/>
      <c r="AB9" s="157"/>
      <c r="AC9" s="157"/>
    </row>
    <row r="10" spans="1:29" ht="15">
      <c r="A10" s="157"/>
      <c r="B10" s="119"/>
      <c r="C10" s="46" t="s">
        <v>49</v>
      </c>
      <c r="D10" s="47"/>
      <c r="E10" s="271"/>
      <c r="F10" s="271"/>
      <c r="G10" s="271"/>
      <c r="H10" s="271"/>
      <c r="I10" s="38"/>
      <c r="J10" s="159"/>
      <c r="K10" s="157"/>
      <c r="L10" s="176"/>
      <c r="M10" s="177"/>
      <c r="N10" s="178"/>
      <c r="O10" s="178"/>
      <c r="P10" s="179"/>
      <c r="Q10" s="179"/>
      <c r="R10" s="164"/>
      <c r="S10" s="164"/>
      <c r="T10" s="157"/>
      <c r="U10" s="157"/>
      <c r="V10" s="157"/>
      <c r="W10" s="157"/>
      <c r="X10" s="157"/>
      <c r="Y10" s="157"/>
      <c r="Z10" s="157"/>
      <c r="AA10" s="157"/>
      <c r="AB10" s="157"/>
      <c r="AC10" s="157"/>
    </row>
    <row r="11" spans="1:29" s="23" customFormat="1" ht="32.25" customHeight="1">
      <c r="A11" s="168"/>
      <c r="B11" s="119">
        <v>4</v>
      </c>
      <c r="C11" s="62" t="s">
        <v>67</v>
      </c>
      <c r="D11" s="48"/>
      <c r="E11" s="247" t="s">
        <v>68</v>
      </c>
      <c r="F11" s="248"/>
      <c r="G11" s="248"/>
      <c r="H11" s="249"/>
      <c r="I11" s="140"/>
      <c r="J11" s="169"/>
      <c r="K11" s="180"/>
      <c r="L11" s="181"/>
      <c r="M11" s="177"/>
      <c r="N11" s="182"/>
      <c r="O11" s="182"/>
      <c r="P11" s="183"/>
      <c r="Q11" s="170"/>
      <c r="R11" s="172"/>
      <c r="S11" s="172"/>
      <c r="T11" s="168"/>
      <c r="U11" s="168"/>
      <c r="V11" s="168"/>
      <c r="W11" s="168"/>
      <c r="X11" s="168"/>
      <c r="Y11" s="168"/>
      <c r="Z11" s="168"/>
      <c r="AA11" s="168"/>
      <c r="AB11" s="168"/>
      <c r="AC11" s="168"/>
    </row>
    <row r="12" spans="1:29" s="49" customFormat="1" ht="15">
      <c r="A12" s="157"/>
      <c r="B12" s="119"/>
      <c r="C12" s="55"/>
      <c r="D12" s="55"/>
      <c r="E12" s="40"/>
      <c r="F12" s="110"/>
      <c r="G12" s="111"/>
      <c r="H12" s="111"/>
      <c r="I12" s="38"/>
      <c r="J12" s="159"/>
      <c r="K12" s="157"/>
      <c r="L12" s="176"/>
      <c r="M12" s="177"/>
      <c r="N12" s="178"/>
      <c r="O12" s="178"/>
      <c r="P12" s="178"/>
      <c r="Q12" s="178"/>
      <c r="R12" s="164"/>
      <c r="S12" s="164"/>
      <c r="T12" s="157"/>
      <c r="U12" s="157"/>
      <c r="V12" s="157"/>
      <c r="W12" s="157"/>
      <c r="X12" s="157"/>
      <c r="Y12" s="157"/>
      <c r="Z12" s="157"/>
      <c r="AA12" s="157"/>
      <c r="AB12" s="157"/>
      <c r="AC12" s="157"/>
    </row>
    <row r="13" spans="1:29" s="50" customFormat="1" ht="15">
      <c r="A13" s="168"/>
      <c r="B13" s="120">
        <v>5</v>
      </c>
      <c r="C13" s="51" t="s">
        <v>122</v>
      </c>
      <c r="D13" s="74"/>
      <c r="E13" s="69">
        <f>'Technische Angaben'!H41</f>
        <v>0</v>
      </c>
      <c r="F13" s="112"/>
      <c r="G13" s="113"/>
      <c r="H13" s="131"/>
      <c r="I13" s="27"/>
      <c r="J13" s="169"/>
      <c r="K13" s="180"/>
      <c r="L13" s="181"/>
      <c r="M13" s="177"/>
      <c r="N13" s="182"/>
      <c r="O13" s="182"/>
      <c r="P13" s="184"/>
      <c r="Q13" s="171"/>
      <c r="R13" s="172"/>
      <c r="S13" s="172"/>
      <c r="T13" s="168"/>
      <c r="U13" s="168"/>
      <c r="V13" s="168"/>
      <c r="W13" s="168"/>
      <c r="X13" s="168"/>
      <c r="Y13" s="168"/>
      <c r="Z13" s="168"/>
      <c r="AA13" s="168"/>
      <c r="AB13" s="168"/>
      <c r="AC13" s="168"/>
    </row>
    <row r="14" spans="1:29" s="50" customFormat="1" ht="15">
      <c r="A14" s="168"/>
      <c r="B14" s="119"/>
      <c r="C14" s="95"/>
      <c r="D14" s="74"/>
      <c r="E14" s="96"/>
      <c r="F14" s="112"/>
      <c r="G14" s="113"/>
      <c r="H14" s="131"/>
      <c r="I14" s="27"/>
      <c r="J14" s="169"/>
      <c r="K14" s="180"/>
      <c r="L14" s="181"/>
      <c r="M14" s="177"/>
      <c r="N14" s="182"/>
      <c r="O14" s="182"/>
      <c r="P14" s="184"/>
      <c r="Q14" s="171"/>
      <c r="R14" s="172"/>
      <c r="S14" s="172"/>
      <c r="T14" s="168"/>
      <c r="U14" s="168"/>
      <c r="V14" s="168"/>
      <c r="W14" s="168"/>
      <c r="X14" s="168"/>
      <c r="Y14" s="168"/>
      <c r="Z14" s="168"/>
      <c r="AA14" s="168"/>
      <c r="AB14" s="168"/>
      <c r="AC14" s="168"/>
    </row>
    <row r="15" spans="1:29" s="49" customFormat="1" ht="15">
      <c r="A15" s="157"/>
      <c r="B15" s="119">
        <v>6</v>
      </c>
      <c r="C15" s="97" t="s">
        <v>121</v>
      </c>
      <c r="D15" s="94"/>
      <c r="E15" s="98">
        <f>E13</f>
        <v>0</v>
      </c>
      <c r="F15" s="114"/>
      <c r="G15" s="198"/>
      <c r="H15" s="111"/>
      <c r="I15" s="38"/>
      <c r="J15" s="157"/>
      <c r="K15" s="157"/>
      <c r="L15" s="176"/>
      <c r="M15" s="177"/>
      <c r="N15" s="178"/>
      <c r="O15" s="178"/>
      <c r="P15" s="178"/>
      <c r="Q15" s="178"/>
      <c r="R15" s="164"/>
      <c r="S15" s="164"/>
      <c r="T15" s="157"/>
      <c r="U15" s="157"/>
      <c r="V15" s="157"/>
      <c r="W15" s="157"/>
      <c r="X15" s="157"/>
      <c r="Y15" s="157"/>
      <c r="Z15" s="157"/>
      <c r="AA15" s="157"/>
      <c r="AB15" s="157"/>
      <c r="AC15" s="157"/>
    </row>
    <row r="16" spans="1:29" s="49" customFormat="1" ht="15">
      <c r="A16" s="157"/>
      <c r="B16" s="120">
        <v>7</v>
      </c>
      <c r="C16" s="51" t="s">
        <v>124</v>
      </c>
      <c r="D16" s="216"/>
      <c r="E16" s="108"/>
      <c r="F16" s="112"/>
      <c r="G16" s="111"/>
      <c r="H16" s="111"/>
      <c r="I16" s="38"/>
      <c r="J16" s="157"/>
      <c r="K16" s="158"/>
      <c r="L16" s="176"/>
      <c r="M16" s="177"/>
      <c r="N16" s="178"/>
      <c r="O16" s="178"/>
      <c r="P16" s="178"/>
      <c r="Q16" s="178"/>
      <c r="R16" s="164"/>
      <c r="S16" s="164"/>
      <c r="T16" s="157"/>
      <c r="U16" s="157"/>
      <c r="V16" s="157"/>
      <c r="W16" s="157"/>
      <c r="X16" s="157"/>
      <c r="Y16" s="157"/>
      <c r="Z16" s="157"/>
      <c r="AA16" s="157"/>
      <c r="AB16" s="157"/>
      <c r="AC16" s="157"/>
    </row>
    <row r="17" spans="1:29" s="50" customFormat="1" ht="15">
      <c r="A17" s="168"/>
      <c r="B17" s="120">
        <v>8</v>
      </c>
      <c r="C17" s="51" t="s">
        <v>125</v>
      </c>
      <c r="D17" s="74"/>
      <c r="E17" s="69">
        <f>E15*E16</f>
        <v>0</v>
      </c>
      <c r="F17" s="112"/>
      <c r="G17" s="113"/>
      <c r="H17" s="131"/>
      <c r="I17" s="27"/>
      <c r="J17" s="169"/>
      <c r="K17" s="168"/>
      <c r="L17" s="181"/>
      <c r="M17" s="177"/>
      <c r="N17" s="182"/>
      <c r="O17" s="182"/>
      <c r="P17" s="184"/>
      <c r="Q17" s="171"/>
      <c r="R17" s="172"/>
      <c r="S17" s="172"/>
      <c r="T17" s="168"/>
      <c r="U17" s="168"/>
      <c r="V17" s="168"/>
      <c r="W17" s="168"/>
      <c r="X17" s="168"/>
      <c r="Y17" s="168"/>
      <c r="Z17" s="168"/>
      <c r="AA17" s="168"/>
      <c r="AB17" s="168"/>
      <c r="AC17" s="168"/>
    </row>
    <row r="18" spans="1:29">
      <c r="A18" s="157"/>
      <c r="B18" s="121"/>
      <c r="C18" s="199"/>
      <c r="D18" s="199"/>
      <c r="E18" s="199"/>
      <c r="F18" s="200"/>
      <c r="G18" s="200"/>
      <c r="H18" s="200"/>
      <c r="I18" s="70"/>
      <c r="J18" s="157"/>
      <c r="K18" s="157"/>
      <c r="L18" s="157"/>
      <c r="M18" s="157"/>
      <c r="N18" s="157"/>
      <c r="O18" s="157"/>
      <c r="P18" s="157"/>
      <c r="Q18" s="157"/>
      <c r="R18" s="157"/>
      <c r="S18" s="157"/>
      <c r="T18" s="157"/>
      <c r="U18" s="157"/>
      <c r="V18" s="157"/>
      <c r="W18" s="157"/>
      <c r="X18" s="157"/>
      <c r="Y18" s="157"/>
      <c r="Z18" s="157"/>
      <c r="AA18" s="157"/>
      <c r="AB18" s="157"/>
      <c r="AC18" s="157"/>
    </row>
    <row r="19" spans="1:29" s="50" customFormat="1" ht="15.75">
      <c r="A19" s="168"/>
      <c r="B19" s="120">
        <v>9</v>
      </c>
      <c r="C19" s="51" t="s">
        <v>120</v>
      </c>
      <c r="D19" s="74"/>
      <c r="E19" s="117">
        <f>IFERROR('Technische Angaben'!H23,0)</f>
        <v>0</v>
      </c>
      <c r="F19" s="112"/>
      <c r="G19" s="112"/>
      <c r="H19" s="112"/>
      <c r="I19" s="27"/>
      <c r="J19" s="169"/>
      <c r="K19" s="168"/>
      <c r="L19" s="172"/>
      <c r="M19" s="172"/>
      <c r="N19" s="172"/>
      <c r="O19" s="172"/>
      <c r="P19" s="172"/>
      <c r="Q19" s="172"/>
      <c r="R19" s="172"/>
      <c r="S19" s="172"/>
      <c r="T19" s="168"/>
      <c r="U19" s="168"/>
      <c r="V19" s="168"/>
      <c r="W19" s="168"/>
      <c r="X19" s="168"/>
      <c r="Y19" s="168"/>
      <c r="Z19" s="168"/>
      <c r="AA19" s="168"/>
      <c r="AB19" s="168"/>
      <c r="AC19" s="168"/>
    </row>
    <row r="20" spans="1:29" s="49" customFormat="1" ht="15.75">
      <c r="A20" s="157"/>
      <c r="B20" s="119">
        <v>10</v>
      </c>
      <c r="C20" s="51" t="s">
        <v>127</v>
      </c>
      <c r="D20" s="74"/>
      <c r="E20" s="68">
        <f>IF(E19=0,0,+E17/E19)</f>
        <v>0</v>
      </c>
      <c r="F20" s="113"/>
      <c r="G20" s="112"/>
      <c r="H20" s="112"/>
      <c r="I20" s="38"/>
      <c r="J20" s="159"/>
      <c r="K20" s="157"/>
      <c r="L20" s="170"/>
      <c r="M20" s="170"/>
      <c r="N20" s="185"/>
      <c r="O20" s="185"/>
      <c r="P20" s="164"/>
      <c r="Q20" s="170"/>
      <c r="R20" s="164"/>
      <c r="S20" s="164"/>
      <c r="T20" s="157"/>
      <c r="U20" s="157"/>
      <c r="V20" s="157"/>
      <c r="W20" s="157"/>
      <c r="X20" s="157"/>
      <c r="Y20" s="157"/>
      <c r="Z20" s="157"/>
      <c r="AA20" s="157"/>
      <c r="AB20" s="157"/>
      <c r="AC20" s="157"/>
    </row>
    <row r="21" spans="1:29" ht="31.5" customHeight="1">
      <c r="A21" s="157"/>
      <c r="B21" s="119"/>
      <c r="C21" s="115"/>
      <c r="D21" s="115"/>
      <c r="E21" s="115"/>
      <c r="F21" s="115"/>
      <c r="G21" s="115"/>
      <c r="H21" s="115"/>
      <c r="I21" s="52"/>
      <c r="J21" s="157"/>
      <c r="K21" s="157"/>
      <c r="L21" s="181"/>
      <c r="M21" s="170"/>
      <c r="N21" s="186"/>
      <c r="O21" s="187"/>
      <c r="P21" s="187"/>
      <c r="Q21" s="187"/>
      <c r="R21" s="164"/>
      <c r="S21" s="164"/>
      <c r="T21" s="157"/>
      <c r="U21" s="157"/>
      <c r="V21" s="157"/>
      <c r="W21" s="157"/>
      <c r="X21" s="157"/>
      <c r="Y21" s="157"/>
      <c r="Z21" s="157"/>
      <c r="AA21" s="157"/>
      <c r="AB21" s="157"/>
      <c r="AC21" s="157"/>
    </row>
    <row r="22" spans="1:29" s="23" customFormat="1" ht="15.75">
      <c r="A22" s="168"/>
      <c r="B22" s="119"/>
      <c r="C22" s="259" t="s">
        <v>52</v>
      </c>
      <c r="D22" s="260"/>
      <c r="E22" s="260"/>
      <c r="F22" s="260"/>
      <c r="G22" s="260"/>
      <c r="H22" s="261"/>
      <c r="I22" s="25"/>
      <c r="J22" s="168"/>
      <c r="K22" s="168"/>
      <c r="L22" s="181"/>
      <c r="M22" s="170"/>
      <c r="N22" s="186"/>
      <c r="O22" s="187"/>
      <c r="P22" s="187"/>
      <c r="Q22" s="187"/>
      <c r="R22" s="172"/>
      <c r="S22" s="172"/>
      <c r="T22" s="168"/>
      <c r="U22" s="168"/>
      <c r="V22" s="168"/>
      <c r="W22" s="168"/>
      <c r="X22" s="168"/>
      <c r="Y22" s="168"/>
      <c r="Z22" s="168"/>
      <c r="AA22" s="168"/>
      <c r="AB22" s="168"/>
      <c r="AC22" s="168"/>
    </row>
    <row r="23" spans="1:29" s="23" customFormat="1" ht="36" customHeight="1">
      <c r="A23" s="168"/>
      <c r="B23" s="119"/>
      <c r="C23" s="262" t="s">
        <v>134</v>
      </c>
      <c r="D23" s="263"/>
      <c r="E23" s="263"/>
      <c r="F23" s="263"/>
      <c r="G23" s="263"/>
      <c r="H23" s="264"/>
      <c r="I23" s="25"/>
      <c r="J23" s="168"/>
      <c r="K23" s="168"/>
      <c r="L23" s="181"/>
      <c r="M23" s="170"/>
      <c r="N23" s="186"/>
      <c r="O23" s="187"/>
      <c r="P23" s="187"/>
      <c r="Q23" s="187"/>
      <c r="R23" s="172"/>
      <c r="S23" s="172"/>
      <c r="T23" s="168"/>
      <c r="U23" s="168"/>
      <c r="V23" s="168"/>
      <c r="W23" s="168"/>
      <c r="X23" s="168"/>
      <c r="Y23" s="168"/>
      <c r="Z23" s="168"/>
      <c r="AA23" s="168"/>
      <c r="AB23" s="168"/>
      <c r="AC23" s="168"/>
    </row>
    <row r="24" spans="1:29">
      <c r="A24" s="157"/>
      <c r="B24" s="119"/>
      <c r="C24" s="250" t="s">
        <v>53</v>
      </c>
      <c r="D24" s="251"/>
      <c r="E24" s="251"/>
      <c r="F24" s="251"/>
      <c r="G24" s="251"/>
      <c r="H24" s="252"/>
      <c r="I24" s="52"/>
      <c r="J24" s="157"/>
      <c r="K24" s="157"/>
      <c r="L24" s="181"/>
      <c r="M24" s="170"/>
      <c r="N24" s="186"/>
      <c r="O24" s="187"/>
      <c r="P24" s="187"/>
      <c r="Q24" s="187"/>
      <c r="R24" s="164"/>
      <c r="S24" s="164"/>
      <c r="T24" s="157"/>
      <c r="U24" s="157"/>
      <c r="V24" s="157"/>
      <c r="W24" s="157"/>
      <c r="X24" s="157"/>
      <c r="Y24" s="157"/>
      <c r="Z24" s="157"/>
      <c r="AA24" s="157"/>
      <c r="AB24" s="157"/>
      <c r="AC24" s="157"/>
    </row>
    <row r="25" spans="1:29">
      <c r="A25" s="157"/>
      <c r="B25" s="119"/>
      <c r="C25" s="253"/>
      <c r="D25" s="254"/>
      <c r="E25" s="254"/>
      <c r="F25" s="254"/>
      <c r="G25" s="254"/>
      <c r="H25" s="255"/>
      <c r="I25" s="52"/>
      <c r="J25" s="157"/>
      <c r="K25" s="157"/>
      <c r="L25" s="181"/>
      <c r="M25" s="170"/>
      <c r="N25" s="186"/>
      <c r="O25" s="187"/>
      <c r="P25" s="187"/>
      <c r="Q25" s="187"/>
      <c r="R25" s="164"/>
      <c r="S25" s="164"/>
      <c r="T25" s="157"/>
      <c r="U25" s="157"/>
      <c r="V25" s="157"/>
      <c r="W25" s="157"/>
      <c r="X25" s="157"/>
      <c r="Y25" s="157"/>
      <c r="Z25" s="157"/>
      <c r="AA25" s="157"/>
      <c r="AB25" s="157"/>
      <c r="AC25" s="157"/>
    </row>
    <row r="26" spans="1:29">
      <c r="A26" s="157"/>
      <c r="B26" s="119">
        <v>11</v>
      </c>
      <c r="C26" s="253"/>
      <c r="D26" s="254"/>
      <c r="E26" s="254"/>
      <c r="F26" s="254"/>
      <c r="G26" s="254"/>
      <c r="H26" s="255"/>
      <c r="I26" s="52"/>
      <c r="J26" s="157"/>
      <c r="K26" s="157"/>
      <c r="L26" s="181"/>
      <c r="M26" s="170"/>
      <c r="N26" s="186"/>
      <c r="O26" s="187"/>
      <c r="P26" s="187"/>
      <c r="Q26" s="187"/>
      <c r="R26" s="164"/>
      <c r="S26" s="164"/>
      <c r="T26" s="157"/>
      <c r="U26" s="157"/>
      <c r="V26" s="157"/>
      <c r="W26" s="157"/>
      <c r="X26" s="157"/>
      <c r="Y26" s="157"/>
      <c r="Z26" s="157"/>
      <c r="AA26" s="157"/>
      <c r="AB26" s="157"/>
      <c r="AC26" s="157"/>
    </row>
    <row r="27" spans="1:29">
      <c r="A27" s="157"/>
      <c r="B27" s="119"/>
      <c r="C27" s="253"/>
      <c r="D27" s="254"/>
      <c r="E27" s="254"/>
      <c r="F27" s="254"/>
      <c r="G27" s="254"/>
      <c r="H27" s="255"/>
      <c r="I27" s="52"/>
      <c r="J27" s="157"/>
      <c r="K27" s="157"/>
      <c r="L27" s="181"/>
      <c r="M27" s="170"/>
      <c r="N27" s="186"/>
      <c r="O27" s="187"/>
      <c r="P27" s="187"/>
      <c r="Q27" s="187"/>
      <c r="R27" s="164"/>
      <c r="S27" s="164"/>
      <c r="T27" s="157"/>
      <c r="U27" s="157"/>
      <c r="V27" s="157"/>
      <c r="W27" s="157"/>
      <c r="X27" s="157"/>
      <c r="Y27" s="157"/>
      <c r="Z27" s="157"/>
      <c r="AA27" s="157"/>
      <c r="AB27" s="157"/>
      <c r="AC27" s="157"/>
    </row>
    <row r="28" spans="1:29" ht="20.25" customHeight="1">
      <c r="A28" s="157"/>
      <c r="B28" s="119"/>
      <c r="C28" s="253"/>
      <c r="D28" s="254"/>
      <c r="E28" s="254"/>
      <c r="F28" s="254"/>
      <c r="G28" s="254"/>
      <c r="H28" s="255"/>
      <c r="I28" s="52"/>
      <c r="J28" s="157"/>
      <c r="K28" s="157"/>
      <c r="L28" s="170"/>
      <c r="M28" s="170"/>
      <c r="N28" s="188"/>
      <c r="O28" s="187"/>
      <c r="P28" s="187"/>
      <c r="Q28" s="187"/>
      <c r="R28" s="164"/>
      <c r="S28" s="164"/>
      <c r="T28" s="157"/>
      <c r="U28" s="157"/>
      <c r="V28" s="157"/>
      <c r="W28" s="157"/>
      <c r="X28" s="157"/>
      <c r="Y28" s="157"/>
      <c r="Z28" s="157"/>
      <c r="AA28" s="157"/>
      <c r="AB28" s="157"/>
      <c r="AC28" s="157"/>
    </row>
    <row r="29" spans="1:29" ht="20.25" customHeight="1">
      <c r="A29" s="157"/>
      <c r="B29" s="135"/>
      <c r="C29" s="154"/>
      <c r="D29" s="154"/>
      <c r="E29" s="154"/>
      <c r="F29" s="154"/>
      <c r="G29" s="154"/>
      <c r="H29" s="154"/>
      <c r="I29" s="52"/>
      <c r="J29" s="157"/>
      <c r="K29" s="157"/>
      <c r="L29" s="170"/>
      <c r="M29" s="170"/>
      <c r="N29" s="188"/>
      <c r="O29" s="187"/>
      <c r="P29" s="187"/>
      <c r="Q29" s="187"/>
      <c r="R29" s="164"/>
      <c r="S29" s="164"/>
      <c r="T29" s="157"/>
      <c r="U29" s="157"/>
      <c r="V29" s="157"/>
      <c r="W29" s="157"/>
      <c r="X29" s="157"/>
      <c r="Y29" s="157"/>
      <c r="Z29" s="157"/>
      <c r="AA29" s="157"/>
      <c r="AB29" s="157"/>
      <c r="AC29" s="157"/>
    </row>
    <row r="30" spans="1:29" ht="15.75">
      <c r="A30" s="157"/>
      <c r="B30" s="119"/>
      <c r="C30" s="265" t="s">
        <v>54</v>
      </c>
      <c r="D30" s="266"/>
      <c r="E30" s="266"/>
      <c r="F30" s="266"/>
      <c r="G30" s="266"/>
      <c r="H30" s="267"/>
      <c r="I30" s="52"/>
      <c r="J30" s="157"/>
      <c r="K30" s="157"/>
      <c r="L30" s="170"/>
      <c r="M30" s="170"/>
      <c r="N30" s="189"/>
      <c r="O30" s="189"/>
      <c r="P30" s="187"/>
      <c r="Q30" s="187"/>
      <c r="R30" s="164"/>
      <c r="S30" s="164"/>
      <c r="T30" s="157"/>
      <c r="U30" s="157"/>
      <c r="V30" s="157"/>
      <c r="W30" s="157"/>
      <c r="X30" s="157"/>
      <c r="Y30" s="157"/>
      <c r="Z30" s="157"/>
      <c r="AA30" s="157"/>
      <c r="AB30" s="157"/>
      <c r="AC30" s="157"/>
    </row>
    <row r="31" spans="1:29" s="23" customFormat="1" ht="47.25" customHeight="1">
      <c r="A31" s="168"/>
      <c r="B31" s="119"/>
      <c r="C31" s="268" t="s">
        <v>137</v>
      </c>
      <c r="D31" s="269"/>
      <c r="E31" s="269"/>
      <c r="F31" s="269"/>
      <c r="G31" s="269"/>
      <c r="H31" s="270"/>
      <c r="I31" s="25"/>
      <c r="J31" s="168"/>
      <c r="K31" s="168"/>
      <c r="L31" s="177"/>
      <c r="M31" s="170"/>
      <c r="N31" s="170"/>
      <c r="O31" s="170"/>
      <c r="P31" s="187"/>
      <c r="Q31" s="187"/>
      <c r="R31" s="172"/>
      <c r="S31" s="172"/>
      <c r="T31" s="168"/>
      <c r="U31" s="168"/>
      <c r="V31" s="168"/>
      <c r="W31" s="168"/>
      <c r="X31" s="168"/>
      <c r="Y31" s="168"/>
      <c r="Z31" s="168"/>
      <c r="AA31" s="168"/>
      <c r="AB31" s="168"/>
      <c r="AC31" s="168"/>
    </row>
    <row r="32" spans="1:29">
      <c r="A32" s="157"/>
      <c r="B32" s="119"/>
      <c r="C32" s="250" t="s">
        <v>55</v>
      </c>
      <c r="D32" s="251"/>
      <c r="E32" s="251"/>
      <c r="F32" s="251"/>
      <c r="G32" s="251"/>
      <c r="H32" s="252"/>
      <c r="I32" s="52"/>
      <c r="J32" s="157"/>
      <c r="K32" s="157"/>
      <c r="L32" s="174"/>
      <c r="M32" s="174"/>
      <c r="N32" s="175"/>
      <c r="O32" s="175"/>
      <c r="P32" s="175"/>
      <c r="Q32" s="175"/>
      <c r="R32" s="164"/>
      <c r="S32" s="164"/>
      <c r="T32" s="157"/>
      <c r="U32" s="157"/>
      <c r="V32" s="157"/>
      <c r="W32" s="157"/>
      <c r="X32" s="157"/>
      <c r="Y32" s="157"/>
      <c r="Z32" s="157"/>
      <c r="AA32" s="157"/>
      <c r="AB32" s="157"/>
      <c r="AC32" s="157"/>
    </row>
    <row r="33" spans="1:29">
      <c r="A33" s="157"/>
      <c r="B33" s="119"/>
      <c r="C33" s="253"/>
      <c r="D33" s="254"/>
      <c r="E33" s="254"/>
      <c r="F33" s="254"/>
      <c r="G33" s="254"/>
      <c r="H33" s="255"/>
      <c r="I33" s="52"/>
      <c r="J33" s="157"/>
      <c r="K33" s="157"/>
      <c r="L33" s="174"/>
      <c r="M33" s="174"/>
      <c r="N33" s="164"/>
      <c r="O33" s="174"/>
      <c r="P33" s="174"/>
      <c r="Q33" s="174"/>
      <c r="R33" s="164"/>
      <c r="S33" s="164"/>
      <c r="T33" s="157"/>
      <c r="U33" s="157"/>
      <c r="V33" s="157"/>
      <c r="W33" s="157"/>
      <c r="X33" s="157"/>
      <c r="Y33" s="157"/>
      <c r="Z33" s="157"/>
      <c r="AA33" s="157"/>
      <c r="AB33" s="157"/>
      <c r="AC33" s="157"/>
    </row>
    <row r="34" spans="1:29">
      <c r="A34" s="157"/>
      <c r="B34" s="119">
        <v>12</v>
      </c>
      <c r="C34" s="253"/>
      <c r="D34" s="254"/>
      <c r="E34" s="254"/>
      <c r="F34" s="254"/>
      <c r="G34" s="254"/>
      <c r="H34" s="255"/>
      <c r="I34" s="52"/>
      <c r="J34" s="157"/>
      <c r="K34" s="157"/>
      <c r="L34" s="190"/>
      <c r="M34" s="190"/>
      <c r="N34" s="190"/>
      <c r="O34" s="190"/>
      <c r="P34" s="190"/>
      <c r="Q34" s="190"/>
      <c r="R34" s="164"/>
      <c r="S34" s="164"/>
      <c r="T34" s="157"/>
      <c r="U34" s="157"/>
      <c r="V34" s="157"/>
      <c r="W34" s="157"/>
      <c r="X34" s="157"/>
      <c r="Y34" s="157"/>
      <c r="Z34" s="157"/>
      <c r="AA34" s="157"/>
      <c r="AB34" s="157"/>
      <c r="AC34" s="157"/>
    </row>
    <row r="35" spans="1:29">
      <c r="A35" s="157"/>
      <c r="B35" s="119"/>
      <c r="C35" s="253"/>
      <c r="D35" s="254"/>
      <c r="E35" s="254"/>
      <c r="F35" s="254"/>
      <c r="G35" s="254"/>
      <c r="H35" s="255"/>
      <c r="I35" s="52"/>
      <c r="J35" s="157"/>
      <c r="K35" s="157"/>
      <c r="L35" s="191"/>
      <c r="M35" s="191"/>
      <c r="N35" s="191"/>
      <c r="O35" s="191"/>
      <c r="P35" s="191"/>
      <c r="Q35" s="191"/>
      <c r="R35" s="164"/>
      <c r="S35" s="164"/>
      <c r="T35" s="157"/>
      <c r="U35" s="157"/>
      <c r="V35" s="157"/>
      <c r="W35" s="157"/>
      <c r="X35" s="157"/>
      <c r="Y35" s="157"/>
      <c r="Z35" s="157"/>
      <c r="AA35" s="157"/>
      <c r="AB35" s="157"/>
      <c r="AC35" s="157"/>
    </row>
    <row r="36" spans="1:29" ht="18.75" customHeight="1">
      <c r="A36" s="157"/>
      <c r="B36" s="119"/>
      <c r="C36" s="256"/>
      <c r="D36" s="257"/>
      <c r="E36" s="257"/>
      <c r="F36" s="257"/>
      <c r="G36" s="257"/>
      <c r="H36" s="258"/>
      <c r="I36" s="52"/>
      <c r="J36" s="157"/>
      <c r="K36" s="157"/>
      <c r="L36" s="191"/>
      <c r="M36" s="191"/>
      <c r="N36" s="191"/>
      <c r="O36" s="191"/>
      <c r="P36" s="191"/>
      <c r="Q36" s="191"/>
      <c r="R36" s="164"/>
      <c r="S36" s="164"/>
      <c r="T36" s="157"/>
      <c r="U36" s="157"/>
      <c r="V36" s="157"/>
      <c r="W36" s="157"/>
      <c r="X36" s="157"/>
      <c r="Y36" s="157"/>
      <c r="Z36" s="157"/>
      <c r="AA36" s="157"/>
      <c r="AB36" s="157"/>
      <c r="AC36" s="157"/>
    </row>
    <row r="37" spans="1:29" s="39" customFormat="1" ht="45" customHeight="1" thickBot="1">
      <c r="A37" s="160"/>
      <c r="B37" s="122"/>
      <c r="C37" s="241" t="str">
        <f>Erläuterung!D21</f>
        <v>4.2.10 a) - Rückbau und Sanierung von Warmwasserbereitungsanlagen - 
Version 01/2022</v>
      </c>
      <c r="D37" s="241"/>
      <c r="E37" s="241"/>
      <c r="F37" s="241"/>
      <c r="G37" s="241"/>
      <c r="H37" s="241"/>
      <c r="I37" s="53"/>
      <c r="J37" s="160"/>
      <c r="K37" s="160"/>
      <c r="L37" s="192"/>
      <c r="M37" s="192"/>
      <c r="N37" s="192"/>
      <c r="O37" s="192"/>
      <c r="P37" s="192"/>
      <c r="Q37" s="192"/>
      <c r="R37" s="193"/>
      <c r="S37" s="193"/>
      <c r="T37" s="160"/>
      <c r="U37" s="160"/>
      <c r="V37" s="160"/>
      <c r="W37" s="160"/>
      <c r="X37" s="160"/>
      <c r="Y37" s="160"/>
      <c r="Z37" s="160"/>
      <c r="AA37" s="160"/>
      <c r="AB37" s="160"/>
      <c r="AC37" s="160"/>
    </row>
    <row r="38" spans="1:29">
      <c r="A38" s="157"/>
      <c r="B38" s="163"/>
      <c r="C38" s="157"/>
      <c r="D38" s="157"/>
      <c r="E38" s="157"/>
      <c r="F38" s="157"/>
      <c r="G38" s="157"/>
      <c r="H38" s="157"/>
      <c r="I38" s="157"/>
      <c r="J38" s="157"/>
      <c r="K38" s="157"/>
      <c r="L38" s="191"/>
      <c r="M38" s="191"/>
      <c r="N38" s="191"/>
      <c r="O38" s="191"/>
      <c r="P38" s="191"/>
      <c r="Q38" s="191"/>
      <c r="R38" s="164"/>
      <c r="S38" s="164"/>
      <c r="T38" s="157"/>
      <c r="U38" s="157"/>
      <c r="V38" s="157"/>
      <c r="W38" s="157"/>
      <c r="X38" s="157"/>
      <c r="Y38" s="157"/>
      <c r="Z38" s="157"/>
      <c r="AA38" s="157"/>
      <c r="AB38" s="157"/>
      <c r="AC38" s="157"/>
    </row>
    <row r="39" spans="1:29">
      <c r="A39" s="157"/>
      <c r="B39" s="163"/>
      <c r="C39" s="157"/>
      <c r="D39" s="157"/>
      <c r="E39" s="157"/>
      <c r="F39" s="157"/>
      <c r="G39" s="157"/>
      <c r="H39" s="157"/>
      <c r="I39" s="157"/>
      <c r="J39" s="157"/>
      <c r="K39" s="157"/>
      <c r="L39" s="191"/>
      <c r="M39" s="191"/>
      <c r="N39" s="191"/>
      <c r="O39" s="191"/>
      <c r="P39" s="191"/>
      <c r="Q39" s="191"/>
      <c r="R39" s="164"/>
      <c r="S39" s="164"/>
      <c r="T39" s="157"/>
      <c r="U39" s="157"/>
      <c r="V39" s="157"/>
      <c r="W39" s="157"/>
      <c r="X39" s="157"/>
      <c r="Y39" s="157"/>
      <c r="Z39" s="157"/>
      <c r="AA39" s="157"/>
      <c r="AB39" s="157"/>
      <c r="AC39" s="157"/>
    </row>
    <row r="40" spans="1:29">
      <c r="A40" s="157"/>
      <c r="B40" s="163"/>
      <c r="C40" s="157"/>
      <c r="D40" s="157"/>
      <c r="E40" s="157"/>
      <c r="F40" s="157"/>
      <c r="G40" s="157"/>
      <c r="H40" s="157"/>
      <c r="I40" s="157"/>
      <c r="J40" s="157"/>
      <c r="K40" s="157"/>
      <c r="L40" s="191"/>
      <c r="M40" s="191"/>
      <c r="N40" s="191"/>
      <c r="O40" s="191"/>
      <c r="P40" s="191"/>
      <c r="Q40" s="191"/>
      <c r="R40" s="164"/>
      <c r="S40" s="164"/>
      <c r="T40" s="157"/>
      <c r="U40" s="157"/>
      <c r="V40" s="157"/>
      <c r="W40" s="157"/>
      <c r="X40" s="157"/>
      <c r="Y40" s="157"/>
      <c r="Z40" s="157"/>
      <c r="AA40" s="157"/>
      <c r="AB40" s="157"/>
      <c r="AC40" s="157"/>
    </row>
    <row r="41" spans="1:29">
      <c r="A41" s="157"/>
      <c r="B41" s="163"/>
      <c r="C41" s="157"/>
      <c r="D41" s="157"/>
      <c r="E41" s="157"/>
      <c r="F41" s="157"/>
      <c r="G41" s="157"/>
      <c r="H41" s="157"/>
      <c r="I41" s="157"/>
      <c r="J41" s="157"/>
      <c r="K41" s="157"/>
      <c r="L41" s="191"/>
      <c r="M41" s="191"/>
      <c r="N41" s="191"/>
      <c r="O41" s="191"/>
      <c r="P41" s="191"/>
      <c r="Q41" s="191"/>
      <c r="R41" s="164"/>
      <c r="S41" s="164"/>
      <c r="T41" s="157"/>
      <c r="U41" s="157"/>
      <c r="V41" s="157"/>
      <c r="W41" s="157"/>
      <c r="X41" s="157"/>
      <c r="Y41" s="157"/>
      <c r="Z41" s="157"/>
      <c r="AA41" s="157"/>
      <c r="AB41" s="157"/>
      <c r="AC41" s="157"/>
    </row>
    <row r="42" spans="1:29">
      <c r="A42" s="157"/>
      <c r="B42" s="163"/>
      <c r="C42" s="157"/>
      <c r="D42" s="157"/>
      <c r="E42" s="157"/>
      <c r="F42" s="157"/>
      <c r="G42" s="157"/>
      <c r="H42" s="157"/>
      <c r="I42" s="157"/>
      <c r="J42" s="157"/>
      <c r="K42" s="157"/>
      <c r="L42" s="166"/>
      <c r="M42" s="166"/>
      <c r="N42" s="166"/>
      <c r="O42" s="166"/>
      <c r="P42" s="166"/>
      <c r="Q42" s="166"/>
      <c r="R42" s="164"/>
      <c r="S42" s="164"/>
      <c r="T42" s="157"/>
      <c r="U42" s="157"/>
      <c r="V42" s="157"/>
      <c r="W42" s="157"/>
      <c r="X42" s="157"/>
      <c r="Y42" s="157"/>
      <c r="Z42" s="157"/>
      <c r="AA42" s="157"/>
      <c r="AB42" s="157"/>
      <c r="AC42" s="157"/>
    </row>
    <row r="43" spans="1:29">
      <c r="A43" s="157"/>
      <c r="B43" s="163"/>
      <c r="C43" s="157"/>
      <c r="D43" s="157"/>
      <c r="E43" s="157"/>
      <c r="F43" s="157"/>
      <c r="G43" s="157"/>
      <c r="H43" s="157"/>
      <c r="I43" s="157"/>
      <c r="J43" s="157"/>
      <c r="K43" s="157"/>
      <c r="L43" s="194"/>
      <c r="M43" s="194"/>
      <c r="N43" s="194"/>
      <c r="O43" s="194"/>
      <c r="P43" s="194"/>
      <c r="Q43" s="164"/>
      <c r="R43" s="164"/>
      <c r="S43" s="164"/>
      <c r="T43" s="157"/>
      <c r="U43" s="157"/>
      <c r="V43" s="157"/>
      <c r="W43" s="157"/>
      <c r="X43" s="157"/>
      <c r="Y43" s="157"/>
      <c r="Z43" s="157"/>
      <c r="AA43" s="157"/>
      <c r="AB43" s="157"/>
      <c r="AC43" s="157"/>
    </row>
    <row r="44" spans="1:29">
      <c r="A44" s="157"/>
      <c r="B44" s="163"/>
      <c r="C44" s="157"/>
      <c r="D44" s="157"/>
      <c r="E44" s="157"/>
      <c r="F44" s="157"/>
      <c r="G44" s="157"/>
      <c r="H44" s="157"/>
      <c r="I44" s="157"/>
      <c r="J44" s="157"/>
      <c r="K44" s="157"/>
      <c r="L44" s="164"/>
      <c r="M44" s="164"/>
      <c r="N44" s="164"/>
      <c r="O44" s="164"/>
      <c r="P44" s="164"/>
      <c r="Q44" s="164"/>
      <c r="R44" s="164"/>
      <c r="S44" s="164"/>
      <c r="T44" s="157"/>
      <c r="U44" s="157"/>
      <c r="V44" s="157"/>
      <c r="W44" s="157"/>
      <c r="X44" s="157"/>
      <c r="Y44" s="157"/>
      <c r="Z44" s="157"/>
      <c r="AA44" s="157"/>
      <c r="AB44" s="157"/>
      <c r="AC44" s="157"/>
    </row>
    <row r="45" spans="1:29">
      <c r="A45" s="157"/>
      <c r="B45" s="163"/>
      <c r="C45" s="157"/>
      <c r="D45" s="157"/>
      <c r="E45" s="157"/>
      <c r="F45" s="157"/>
      <c r="G45" s="157"/>
      <c r="H45" s="157"/>
      <c r="I45" s="157"/>
      <c r="J45" s="157"/>
      <c r="K45" s="157"/>
      <c r="L45" s="164"/>
      <c r="M45" s="164"/>
      <c r="N45" s="164"/>
      <c r="O45" s="164"/>
      <c r="P45" s="164"/>
      <c r="Q45" s="164"/>
      <c r="R45" s="164"/>
      <c r="S45" s="164"/>
      <c r="T45" s="157"/>
      <c r="U45" s="157"/>
      <c r="V45" s="157"/>
      <c r="W45" s="157"/>
      <c r="X45" s="157"/>
      <c r="Y45" s="157"/>
      <c r="Z45" s="157"/>
      <c r="AA45" s="157"/>
      <c r="AB45" s="157"/>
      <c r="AC45" s="157"/>
    </row>
    <row r="46" spans="1:29">
      <c r="A46" s="157"/>
      <c r="B46" s="163"/>
      <c r="C46" s="157"/>
      <c r="D46" s="157"/>
      <c r="E46" s="157"/>
      <c r="F46" s="157"/>
      <c r="G46" s="157"/>
      <c r="H46" s="157"/>
      <c r="I46" s="157"/>
      <c r="J46" s="157"/>
      <c r="K46" s="157"/>
      <c r="L46" s="164"/>
      <c r="M46" s="164"/>
      <c r="N46" s="164"/>
      <c r="O46" s="164"/>
      <c r="P46" s="164"/>
      <c r="Q46" s="164"/>
      <c r="R46" s="164"/>
      <c r="S46" s="164"/>
      <c r="T46" s="157"/>
      <c r="U46" s="157"/>
      <c r="V46" s="157"/>
      <c r="W46" s="157"/>
      <c r="X46" s="157"/>
      <c r="Y46" s="157"/>
      <c r="Z46" s="157"/>
      <c r="AA46" s="157"/>
      <c r="AB46" s="157"/>
      <c r="AC46" s="157"/>
    </row>
    <row r="47" spans="1:29">
      <c r="A47" s="157"/>
      <c r="B47" s="163"/>
      <c r="C47" s="157"/>
      <c r="D47" s="157"/>
      <c r="E47" s="157"/>
      <c r="F47" s="157"/>
      <c r="G47" s="157"/>
      <c r="H47" s="157"/>
      <c r="I47" s="157"/>
      <c r="J47" s="157"/>
      <c r="K47" s="157"/>
      <c r="L47" s="164"/>
      <c r="M47" s="164"/>
      <c r="N47" s="164"/>
      <c r="O47" s="164"/>
      <c r="P47" s="164"/>
      <c r="Q47" s="164"/>
      <c r="R47" s="164"/>
      <c r="S47" s="164"/>
      <c r="T47" s="157"/>
      <c r="U47" s="157"/>
      <c r="V47" s="157"/>
      <c r="W47" s="157"/>
      <c r="X47" s="157"/>
      <c r="Y47" s="157"/>
      <c r="Z47" s="157"/>
      <c r="AA47" s="157"/>
      <c r="AB47" s="157"/>
      <c r="AC47" s="157"/>
    </row>
    <row r="48" spans="1:29">
      <c r="A48" s="157"/>
      <c r="B48" s="163"/>
      <c r="C48" s="157"/>
      <c r="D48" s="157"/>
      <c r="E48" s="157"/>
      <c r="F48" s="157"/>
      <c r="G48" s="157"/>
      <c r="H48" s="157"/>
      <c r="I48" s="157"/>
      <c r="J48" s="157"/>
      <c r="K48" s="157"/>
      <c r="L48" s="164"/>
      <c r="M48" s="164"/>
      <c r="N48" s="164"/>
      <c r="O48" s="164"/>
      <c r="P48" s="164"/>
      <c r="Q48" s="164"/>
      <c r="R48" s="164"/>
      <c r="S48" s="164"/>
      <c r="T48" s="157"/>
      <c r="U48" s="157"/>
      <c r="V48" s="157"/>
      <c r="W48" s="157"/>
      <c r="X48" s="157"/>
      <c r="Y48" s="157"/>
      <c r="Z48" s="157"/>
      <c r="AA48" s="157"/>
      <c r="AB48" s="157"/>
      <c r="AC48" s="157"/>
    </row>
    <row r="49" spans="1:29">
      <c r="A49" s="157"/>
      <c r="B49" s="163"/>
      <c r="C49" s="157"/>
      <c r="D49" s="157"/>
      <c r="E49" s="157"/>
      <c r="F49" s="157"/>
      <c r="G49" s="157"/>
      <c r="H49" s="157"/>
      <c r="I49" s="157"/>
      <c r="J49" s="157"/>
      <c r="K49" s="157"/>
      <c r="L49" s="164"/>
      <c r="M49" s="164"/>
      <c r="N49" s="164"/>
      <c r="O49" s="164"/>
      <c r="P49" s="164"/>
      <c r="Q49" s="164"/>
      <c r="R49" s="164"/>
      <c r="S49" s="164"/>
      <c r="T49" s="157"/>
      <c r="U49" s="157"/>
      <c r="V49" s="157"/>
      <c r="W49" s="157"/>
      <c r="X49" s="157"/>
      <c r="Y49" s="157"/>
      <c r="Z49" s="157"/>
      <c r="AA49" s="157"/>
      <c r="AB49" s="157"/>
      <c r="AC49" s="157"/>
    </row>
    <row r="50" spans="1:29">
      <c r="A50" s="157"/>
      <c r="B50" s="163"/>
      <c r="C50" s="157"/>
      <c r="D50" s="157"/>
      <c r="E50" s="157"/>
      <c r="F50" s="157"/>
      <c r="G50" s="157"/>
      <c r="H50" s="157"/>
      <c r="I50" s="157"/>
      <c r="J50" s="157"/>
      <c r="K50" s="157"/>
      <c r="L50" s="164"/>
      <c r="M50" s="164"/>
      <c r="N50" s="164"/>
      <c r="O50" s="164"/>
      <c r="P50" s="164"/>
      <c r="Q50" s="164"/>
      <c r="R50" s="164"/>
      <c r="S50" s="164"/>
      <c r="T50" s="157"/>
      <c r="U50" s="157"/>
      <c r="V50" s="157"/>
      <c r="W50" s="157"/>
      <c r="X50" s="157"/>
      <c r="Y50" s="157"/>
      <c r="Z50" s="157"/>
      <c r="AA50" s="157"/>
      <c r="AB50" s="157"/>
      <c r="AC50" s="157"/>
    </row>
    <row r="51" spans="1:29">
      <c r="A51" s="157"/>
      <c r="B51" s="163"/>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row>
    <row r="52" spans="1:29">
      <c r="A52" s="157"/>
      <c r="B52" s="163"/>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row>
    <row r="53" spans="1:29">
      <c r="A53" s="157"/>
      <c r="B53" s="163"/>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row>
    <row r="54" spans="1:29">
      <c r="A54" s="157"/>
      <c r="B54" s="163"/>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row>
    <row r="55" spans="1:29">
      <c r="A55" s="157"/>
      <c r="B55" s="163"/>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row>
    <row r="56" spans="1:29">
      <c r="A56" s="157"/>
      <c r="B56" s="163"/>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row>
    <row r="57" spans="1:29">
      <c r="A57" s="157"/>
      <c r="B57" s="163"/>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row>
    <row r="58" spans="1:29">
      <c r="A58" s="157"/>
      <c r="B58" s="163"/>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row>
    <row r="59" spans="1:29">
      <c r="A59" s="157"/>
      <c r="B59" s="163"/>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row>
    <row r="60" spans="1:29">
      <c r="A60" s="157"/>
      <c r="B60" s="163"/>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row>
    <row r="61" spans="1:29">
      <c r="A61" s="157"/>
      <c r="B61" s="163"/>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row>
    <row r="62" spans="1:29">
      <c r="A62" s="157"/>
      <c r="B62" s="163"/>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row>
    <row r="63" spans="1:29">
      <c r="A63" s="157"/>
      <c r="B63" s="163"/>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row>
    <row r="64" spans="1:29">
      <c r="A64" s="157"/>
      <c r="B64" s="163"/>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row>
    <row r="65" spans="1:29">
      <c r="A65" s="157"/>
      <c r="B65" s="163"/>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row>
    <row r="66" spans="1:29">
      <c r="A66" s="157"/>
      <c r="B66" s="163"/>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row>
    <row r="67" spans="1:29">
      <c r="A67" s="157"/>
      <c r="B67" s="163"/>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row>
    <row r="68" spans="1:29">
      <c r="A68" s="157"/>
      <c r="B68" s="163"/>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row>
    <row r="69" spans="1:29">
      <c r="A69" s="157"/>
      <c r="B69" s="163"/>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row>
    <row r="70" spans="1:29">
      <c r="A70" s="157"/>
      <c r="B70" s="163"/>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row>
    <row r="71" spans="1:29">
      <c r="A71" s="157"/>
      <c r="B71" s="163"/>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row>
    <row r="72" spans="1:29">
      <c r="A72" s="157"/>
      <c r="B72" s="163"/>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row>
    <row r="73" spans="1:29">
      <c r="A73" s="157"/>
      <c r="B73" s="163"/>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row>
    <row r="74" spans="1:29">
      <c r="A74" s="157"/>
      <c r="B74" s="163"/>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row>
    <row r="75" spans="1:29">
      <c r="A75" s="157"/>
      <c r="B75" s="163"/>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row>
    <row r="76" spans="1:29">
      <c r="A76" s="157"/>
      <c r="B76" s="163"/>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row>
    <row r="77" spans="1:29">
      <c r="A77" s="157"/>
      <c r="B77" s="163"/>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row>
    <row r="78" spans="1:29">
      <c r="A78" s="157"/>
      <c r="B78" s="163"/>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row>
    <row r="79" spans="1:29">
      <c r="A79" s="157"/>
      <c r="B79" s="163"/>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row>
    <row r="80" spans="1:29">
      <c r="A80" s="157"/>
      <c r="B80" s="163"/>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row>
    <row r="81" spans="1:29">
      <c r="A81" s="157"/>
      <c r="B81" s="163"/>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row>
    <row r="82" spans="1:29">
      <c r="A82" s="157"/>
      <c r="B82" s="163"/>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row>
    <row r="83" spans="1:29">
      <c r="A83" s="157"/>
      <c r="B83" s="163"/>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row>
    <row r="84" spans="1:29">
      <c r="A84" s="157"/>
      <c r="B84" s="163"/>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row>
    <row r="85" spans="1:29">
      <c r="A85" s="157"/>
      <c r="B85" s="163"/>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row>
    <row r="86" spans="1:29">
      <c r="A86" s="157"/>
      <c r="B86" s="163"/>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row>
    <row r="87" spans="1:29">
      <c r="A87" s="157"/>
      <c r="B87" s="163"/>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row>
    <row r="88" spans="1:29">
      <c r="A88" s="157"/>
      <c r="B88" s="163"/>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row>
    <row r="89" spans="1:29">
      <c r="A89" s="157"/>
      <c r="B89" s="163"/>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row>
    <row r="90" spans="1:29">
      <c r="A90" s="157"/>
      <c r="B90" s="163"/>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row>
    <row r="91" spans="1:29">
      <c r="A91" s="157"/>
      <c r="B91" s="163"/>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row>
    <row r="92" spans="1:29">
      <c r="A92" s="157"/>
      <c r="B92" s="163"/>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row>
    <row r="93" spans="1:29">
      <c r="A93" s="157"/>
      <c r="B93" s="163"/>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row>
    <row r="94" spans="1:29">
      <c r="A94" s="157"/>
      <c r="B94" s="163"/>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row>
    <row r="95" spans="1:29">
      <c r="A95" s="157"/>
      <c r="B95" s="163"/>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row>
    <row r="96" spans="1:29">
      <c r="A96" s="157"/>
      <c r="B96" s="163"/>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row>
    <row r="97" spans="1:29">
      <c r="A97" s="157"/>
      <c r="B97" s="163"/>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row>
    <row r="98" spans="1:29">
      <c r="A98" s="157"/>
      <c r="B98" s="163"/>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row>
    <row r="99" spans="1:29">
      <c r="A99" s="157"/>
      <c r="B99" s="163"/>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row>
    <row r="100" spans="1:29">
      <c r="A100" s="157"/>
      <c r="B100" s="163"/>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t="s">
        <v>148</v>
      </c>
    </row>
  </sheetData>
  <sheetProtection algorithmName="SHA-512" hashValue="7jgMF8h0olURkJYAjUdjXhKd2/Z/YacROr9q9LTsVwmQD0oCvBfE/EQroZ0D8YieVUG/tawQk+RexNmW87Fo/A==" saltValue="+9jDCG6hK88/c5vm3zSCEQ==" spinCount="100000" sheet="1" selectLockedCells="1"/>
  <dataConsolidate/>
  <mergeCells count="14">
    <mergeCell ref="C3:F3"/>
    <mergeCell ref="C4:F4"/>
    <mergeCell ref="C37:H37"/>
    <mergeCell ref="E6:H6"/>
    <mergeCell ref="E7:H7"/>
    <mergeCell ref="E8:H8"/>
    <mergeCell ref="E11:H11"/>
    <mergeCell ref="C32:H36"/>
    <mergeCell ref="C22:H22"/>
    <mergeCell ref="C23:H23"/>
    <mergeCell ref="C24:H28"/>
    <mergeCell ref="C30:H30"/>
    <mergeCell ref="C31:H31"/>
    <mergeCell ref="E10:H10"/>
  </mergeCells>
  <phoneticPr fontId="0" type="noConversion"/>
  <dataValidations count="1">
    <dataValidation type="whole" allowBlank="1" showErrorMessage="1" errorTitle="Baujahr" error="Bitte geben Sie an, in welchem Jahr das Gebäude errichtet wurden!" sqref="E8:H8 N8:Q8">
      <formula1>0</formula1>
      <formula2>2010</formula2>
    </dataValidation>
  </dataValidations>
  <pageMargins left="0.51181102362204722" right="0.39370078740157483" top="0.39370078740157483" bottom="0.39370078740157483" header="0.51181102362204722" footer="0.51181102362204722"/>
  <pageSetup paperSize="9" scale="85"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Auswahl!$A$31:$A$33</xm:f>
          </x14:formula1>
          <xm:sqref>E11:H11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6" tint="0.39997558519241921"/>
    <pageSetUpPr fitToPage="1"/>
  </sheetPr>
  <dimension ref="A1:AC100"/>
  <sheetViews>
    <sheetView showGridLines="0" showRowColHeaders="0" zoomScale="80" zoomScaleNormal="80" zoomScaleSheetLayoutView="100" zoomScalePageLayoutView="55" workbookViewId="0">
      <selection activeCell="G7" sqref="G7:H7"/>
    </sheetView>
  </sheetViews>
  <sheetFormatPr baseColWidth="10" defaultColWidth="11.42578125" defaultRowHeight="12.75"/>
  <cols>
    <col min="1" max="1" width="2.5703125" style="23" customWidth="1"/>
    <col min="2" max="2" width="3.7109375" style="118" customWidth="1"/>
    <col min="3" max="3" width="25.42578125" style="23" customWidth="1"/>
    <col min="4" max="4" width="10.7109375" style="23" customWidth="1"/>
    <col min="5" max="5" width="20" style="23" customWidth="1"/>
    <col min="6" max="6" width="1.5703125" style="23" customWidth="1"/>
    <col min="7" max="7" width="27.140625" style="23" customWidth="1"/>
    <col min="8" max="8" width="27.7109375" style="23" customWidth="1"/>
    <col min="9" max="9" width="3.7109375" style="23" customWidth="1"/>
    <col min="10" max="10" width="5" style="23" customWidth="1"/>
    <col min="11" max="11" width="8.85546875" style="23" customWidth="1"/>
    <col min="12" max="16384" width="11.42578125" style="23"/>
  </cols>
  <sheetData>
    <row r="1" spans="1:29" ht="24.75" customHeight="1" thickBot="1">
      <c r="A1" s="168" t="s">
        <v>148</v>
      </c>
      <c r="B1" s="163"/>
      <c r="C1" s="168"/>
      <c r="D1" s="201"/>
      <c r="E1" s="168"/>
      <c r="F1" s="168"/>
      <c r="G1" s="168"/>
      <c r="H1" s="168"/>
      <c r="I1" s="168"/>
      <c r="J1" s="168"/>
      <c r="K1" s="168"/>
      <c r="L1" s="168"/>
      <c r="M1" s="168"/>
      <c r="N1" s="168"/>
      <c r="O1" s="168"/>
      <c r="P1" s="168"/>
      <c r="Q1" s="168"/>
      <c r="R1" s="168"/>
      <c r="S1" s="168"/>
      <c r="T1" s="168"/>
      <c r="U1" s="168"/>
      <c r="V1" s="168"/>
      <c r="W1" s="168"/>
      <c r="X1" s="168"/>
      <c r="Y1" s="168"/>
      <c r="Z1" s="168"/>
      <c r="AA1" s="168"/>
      <c r="AB1" s="168"/>
      <c r="AC1" s="168"/>
    </row>
    <row r="2" spans="1:29" ht="24.75" hidden="1" customHeight="1">
      <c r="A2" s="168"/>
      <c r="B2" s="226"/>
      <c r="C2" s="212"/>
      <c r="D2" s="210"/>
      <c r="E2" s="209"/>
      <c r="F2" s="209"/>
      <c r="G2" s="209"/>
      <c r="H2" s="209"/>
      <c r="I2" s="211"/>
      <c r="J2" s="168"/>
      <c r="K2" s="168"/>
      <c r="L2" s="168"/>
      <c r="M2" s="168"/>
      <c r="N2" s="168"/>
      <c r="O2" s="168"/>
      <c r="P2" s="168"/>
      <c r="Q2" s="168"/>
      <c r="R2" s="168"/>
      <c r="S2" s="168"/>
      <c r="T2" s="168"/>
      <c r="U2" s="168"/>
      <c r="V2" s="168"/>
      <c r="W2" s="168"/>
      <c r="X2" s="168"/>
      <c r="Y2" s="168"/>
      <c r="Z2" s="168"/>
      <c r="AA2" s="168"/>
      <c r="AB2" s="168"/>
      <c r="AC2" s="168"/>
    </row>
    <row r="3" spans="1:29" ht="46.15" customHeight="1">
      <c r="A3" s="168"/>
      <c r="B3" s="195"/>
      <c r="C3" s="299" t="s">
        <v>143</v>
      </c>
      <c r="D3" s="299"/>
      <c r="E3" s="299"/>
      <c r="F3" s="299"/>
      <c r="G3" s="299"/>
      <c r="H3" s="296"/>
      <c r="I3" s="297"/>
      <c r="J3" s="168"/>
      <c r="K3" s="168"/>
      <c r="L3" s="168"/>
      <c r="M3" s="168"/>
      <c r="N3" s="168"/>
      <c r="O3" s="168"/>
      <c r="P3" s="168"/>
      <c r="Q3" s="168"/>
      <c r="R3" s="168"/>
      <c r="S3" s="168"/>
      <c r="T3" s="168"/>
      <c r="U3" s="168"/>
      <c r="V3" s="168"/>
      <c r="W3" s="168"/>
      <c r="X3" s="168"/>
      <c r="Y3" s="168"/>
      <c r="Z3" s="168"/>
      <c r="AA3" s="168"/>
      <c r="AB3" s="168"/>
      <c r="AC3" s="168"/>
    </row>
    <row r="4" spans="1:29" ht="38.450000000000003" customHeight="1">
      <c r="A4" s="168"/>
      <c r="B4" s="119"/>
      <c r="C4" s="298" t="s">
        <v>144</v>
      </c>
      <c r="D4" s="298"/>
      <c r="E4" s="298"/>
      <c r="F4" s="298"/>
      <c r="G4" s="298"/>
      <c r="H4" s="221"/>
      <c r="I4" s="25"/>
      <c r="J4" s="168"/>
      <c r="K4" s="172"/>
      <c r="L4" s="168"/>
      <c r="M4" s="168"/>
      <c r="N4" s="168"/>
      <c r="O4" s="168"/>
      <c r="P4" s="168"/>
      <c r="Q4" s="168"/>
      <c r="R4" s="168"/>
      <c r="S4" s="168"/>
      <c r="T4" s="168"/>
      <c r="U4" s="168"/>
      <c r="V4" s="168"/>
      <c r="W4" s="168"/>
      <c r="X4" s="168"/>
      <c r="Y4" s="168"/>
      <c r="Z4" s="168"/>
      <c r="AA4" s="168"/>
      <c r="AB4" s="168"/>
      <c r="AC4" s="168"/>
    </row>
    <row r="5" spans="1:29" ht="4.9000000000000004" customHeight="1">
      <c r="A5" s="168"/>
      <c r="B5" s="119"/>
      <c r="C5" s="309"/>
      <c r="D5" s="309"/>
      <c r="E5" s="309"/>
      <c r="F5" s="309"/>
      <c r="G5" s="309"/>
      <c r="H5" s="26"/>
      <c r="I5" s="27"/>
      <c r="J5" s="169"/>
      <c r="K5" s="202"/>
      <c r="L5" s="168"/>
      <c r="M5" s="168"/>
      <c r="N5" s="168"/>
      <c r="O5" s="168"/>
      <c r="P5" s="168"/>
      <c r="Q5" s="168"/>
      <c r="R5" s="168"/>
      <c r="S5" s="168"/>
      <c r="T5" s="168"/>
      <c r="U5" s="168"/>
      <c r="V5" s="168"/>
      <c r="W5" s="168"/>
      <c r="X5" s="168"/>
      <c r="Y5" s="168"/>
      <c r="Z5" s="168"/>
      <c r="AA5" s="168"/>
      <c r="AB5" s="168"/>
      <c r="AC5" s="168"/>
    </row>
    <row r="6" spans="1:29" ht="15" customHeight="1">
      <c r="A6" s="168"/>
      <c r="B6" s="123">
        <v>1</v>
      </c>
      <c r="C6" s="285" t="s">
        <v>1</v>
      </c>
      <c r="D6" s="286"/>
      <c r="E6" s="287"/>
      <c r="F6" s="28"/>
      <c r="G6" s="282">
        <f>Basisdatenblatt!E6</f>
        <v>0</v>
      </c>
      <c r="H6" s="282"/>
      <c r="I6" s="27"/>
      <c r="J6" s="169"/>
      <c r="K6" s="172"/>
      <c r="L6" s="168"/>
      <c r="M6" s="168"/>
      <c r="N6" s="168"/>
      <c r="O6" s="168"/>
      <c r="P6" s="168"/>
      <c r="Q6" s="168"/>
      <c r="R6" s="168"/>
      <c r="S6" s="168"/>
      <c r="T6" s="168"/>
      <c r="U6" s="168"/>
      <c r="V6" s="168"/>
      <c r="W6" s="168"/>
      <c r="X6" s="168"/>
      <c r="Y6" s="168"/>
      <c r="Z6" s="168"/>
      <c r="AA6" s="168"/>
      <c r="AB6" s="168"/>
      <c r="AC6" s="168"/>
    </row>
    <row r="7" spans="1:29" ht="15" customHeight="1">
      <c r="A7" s="168"/>
      <c r="B7" s="123">
        <v>2</v>
      </c>
      <c r="C7" s="285" t="s">
        <v>10</v>
      </c>
      <c r="D7" s="286"/>
      <c r="E7" s="287"/>
      <c r="F7" s="28"/>
      <c r="G7" s="283"/>
      <c r="H7" s="284"/>
      <c r="I7" s="27"/>
      <c r="J7" s="169"/>
      <c r="K7" s="172"/>
      <c r="L7" s="168"/>
      <c r="M7" s="168"/>
      <c r="N7" s="168"/>
      <c r="O7" s="168"/>
      <c r="P7" s="168"/>
      <c r="Q7" s="168"/>
      <c r="R7" s="168"/>
      <c r="S7" s="168"/>
      <c r="T7" s="168"/>
      <c r="U7" s="168"/>
      <c r="V7" s="168"/>
      <c r="W7" s="168"/>
      <c r="X7" s="168"/>
      <c r="Y7" s="168"/>
      <c r="Z7" s="168"/>
      <c r="AA7" s="168"/>
      <c r="AB7" s="168"/>
      <c r="AC7" s="168"/>
    </row>
    <row r="8" spans="1:29" ht="14.25" customHeight="1">
      <c r="A8" s="168"/>
      <c r="B8" s="123"/>
      <c r="C8" s="24"/>
      <c r="D8" s="29"/>
      <c r="E8" s="57"/>
      <c r="F8" s="57"/>
      <c r="G8" s="58" t="s">
        <v>11</v>
      </c>
      <c r="H8" s="58" t="s">
        <v>12</v>
      </c>
      <c r="I8" s="27"/>
      <c r="J8" s="169"/>
      <c r="K8" s="172"/>
      <c r="L8" s="203"/>
      <c r="M8" s="203"/>
      <c r="N8" s="168"/>
      <c r="O8" s="168"/>
      <c r="P8" s="168"/>
      <c r="Q8" s="168"/>
      <c r="R8" s="168"/>
      <c r="S8" s="168"/>
      <c r="T8" s="168"/>
      <c r="U8" s="168"/>
      <c r="V8" s="168"/>
      <c r="W8" s="168"/>
      <c r="X8" s="168"/>
      <c r="Y8" s="168"/>
      <c r="Z8" s="168"/>
      <c r="AA8" s="168"/>
      <c r="AB8" s="168"/>
      <c r="AC8" s="168"/>
    </row>
    <row r="9" spans="1:29" ht="15">
      <c r="A9" s="168"/>
      <c r="B9" s="123">
        <v>3</v>
      </c>
      <c r="C9" s="288" t="s">
        <v>18</v>
      </c>
      <c r="D9" s="286"/>
      <c r="E9" s="287"/>
      <c r="F9" s="57"/>
      <c r="G9" s="99"/>
      <c r="H9" s="228"/>
      <c r="I9" s="27"/>
      <c r="J9" s="169"/>
      <c r="K9" s="172"/>
      <c r="L9" s="203"/>
      <c r="M9" s="203"/>
      <c r="N9" s="168"/>
      <c r="O9" s="168"/>
      <c r="P9" s="168"/>
      <c r="Q9" s="168"/>
      <c r="R9" s="168"/>
      <c r="S9" s="168"/>
      <c r="T9" s="168"/>
      <c r="U9" s="168"/>
      <c r="V9" s="168"/>
      <c r="W9" s="168"/>
      <c r="X9" s="168"/>
      <c r="Y9" s="168"/>
      <c r="Z9" s="168"/>
      <c r="AA9" s="168"/>
      <c r="AB9" s="168"/>
      <c r="AC9" s="168"/>
    </row>
    <row r="10" spans="1:29" ht="15" customHeight="1">
      <c r="A10" s="168"/>
      <c r="B10" s="123">
        <v>4</v>
      </c>
      <c r="C10" s="295" t="s">
        <v>19</v>
      </c>
      <c r="D10" s="286"/>
      <c r="E10" s="287"/>
      <c r="F10" s="57"/>
      <c r="G10" s="71" t="s">
        <v>25</v>
      </c>
      <c r="H10" s="124" t="s">
        <v>14</v>
      </c>
      <c r="I10" s="27"/>
      <c r="J10" s="169"/>
      <c r="K10" s="168"/>
      <c r="L10" s="203"/>
      <c r="M10" s="203"/>
      <c r="N10" s="168"/>
      <c r="O10" s="168"/>
      <c r="P10" s="168"/>
      <c r="Q10" s="168"/>
      <c r="R10" s="168"/>
      <c r="S10" s="168"/>
      <c r="T10" s="168"/>
      <c r="U10" s="168"/>
      <c r="V10" s="168"/>
      <c r="W10" s="168"/>
      <c r="X10" s="168"/>
      <c r="Y10" s="168"/>
      <c r="Z10" s="168"/>
      <c r="AA10" s="168"/>
      <c r="AB10" s="168"/>
      <c r="AC10" s="168"/>
    </row>
    <row r="11" spans="1:29" ht="15">
      <c r="A11" s="168"/>
      <c r="B11" s="123">
        <v>5</v>
      </c>
      <c r="C11" s="295" t="s">
        <v>20</v>
      </c>
      <c r="D11" s="286"/>
      <c r="E11" s="287"/>
      <c r="F11" s="57"/>
      <c r="G11" s="125" t="s">
        <v>14</v>
      </c>
      <c r="H11" s="124" t="s">
        <v>14</v>
      </c>
      <c r="I11" s="27"/>
      <c r="J11" s="169"/>
      <c r="K11" s="168"/>
      <c r="L11" s="203"/>
      <c r="M11" s="203"/>
      <c r="N11" s="168"/>
      <c r="O11" s="168"/>
      <c r="P11" s="168"/>
      <c r="Q11" s="168"/>
      <c r="R11" s="168"/>
      <c r="S11" s="168"/>
      <c r="T11" s="168"/>
      <c r="U11" s="168"/>
      <c r="V11" s="168"/>
      <c r="W11" s="168"/>
      <c r="X11" s="168"/>
      <c r="Y11" s="168"/>
      <c r="Z11" s="168"/>
      <c r="AA11" s="168"/>
      <c r="AB11" s="168"/>
      <c r="AC11" s="168"/>
    </row>
    <row r="12" spans="1:29" ht="15">
      <c r="A12" s="168"/>
      <c r="B12" s="123">
        <v>6</v>
      </c>
      <c r="C12" s="295" t="s">
        <v>38</v>
      </c>
      <c r="D12" s="286"/>
      <c r="E12" s="287"/>
      <c r="F12" s="57"/>
      <c r="G12" s="100"/>
      <c r="H12" s="107"/>
      <c r="I12" s="27"/>
      <c r="J12" s="169"/>
      <c r="K12" s="168"/>
      <c r="L12" s="203"/>
      <c r="M12" s="203"/>
      <c r="N12" s="168"/>
      <c r="O12" s="168"/>
      <c r="P12" s="168"/>
      <c r="Q12" s="168"/>
      <c r="R12" s="168"/>
      <c r="S12" s="168"/>
      <c r="T12" s="168"/>
      <c r="U12" s="168"/>
      <c r="V12" s="168"/>
      <c r="W12" s="168"/>
      <c r="X12" s="168"/>
      <c r="Y12" s="168"/>
      <c r="Z12" s="168"/>
      <c r="AA12" s="168"/>
      <c r="AB12" s="168"/>
      <c r="AC12" s="168"/>
    </row>
    <row r="13" spans="1:29" ht="15">
      <c r="A13" s="168"/>
      <c r="B13" s="123">
        <v>7</v>
      </c>
      <c r="C13" s="277" t="s">
        <v>21</v>
      </c>
      <c r="D13" s="286"/>
      <c r="E13" s="287"/>
      <c r="F13" s="24"/>
      <c r="G13" s="125" t="s">
        <v>14</v>
      </c>
      <c r="H13" s="107"/>
      <c r="I13" s="27"/>
      <c r="J13" s="169"/>
      <c r="K13" s="172"/>
      <c r="L13" s="203"/>
      <c r="M13" s="203"/>
      <c r="N13" s="204"/>
      <c r="O13" s="204"/>
      <c r="P13" s="168"/>
      <c r="Q13" s="168"/>
      <c r="R13" s="168"/>
      <c r="S13" s="168"/>
      <c r="T13" s="168"/>
      <c r="U13" s="168"/>
      <c r="V13" s="168"/>
      <c r="W13" s="168"/>
      <c r="X13" s="168"/>
      <c r="Y13" s="168"/>
      <c r="Z13" s="168"/>
      <c r="AA13" s="168"/>
      <c r="AB13" s="168"/>
      <c r="AC13" s="168"/>
    </row>
    <row r="14" spans="1:29" ht="15">
      <c r="A14" s="168"/>
      <c r="B14" s="123">
        <v>8</v>
      </c>
      <c r="C14" s="295" t="s">
        <v>44</v>
      </c>
      <c r="D14" s="303"/>
      <c r="E14" s="304"/>
      <c r="F14" s="57"/>
      <c r="G14" s="125" t="s">
        <v>14</v>
      </c>
      <c r="H14" s="107"/>
      <c r="I14" s="27"/>
      <c r="J14" s="169"/>
      <c r="K14" s="168"/>
      <c r="L14" s="203"/>
      <c r="M14" s="203"/>
      <c r="N14" s="168"/>
      <c r="O14" s="168"/>
      <c r="P14" s="168"/>
      <c r="Q14" s="168"/>
      <c r="R14" s="168"/>
      <c r="S14" s="168"/>
      <c r="T14" s="168"/>
      <c r="U14" s="168"/>
      <c r="V14" s="168"/>
      <c r="W14" s="168"/>
      <c r="X14" s="168"/>
      <c r="Y14" s="168"/>
      <c r="Z14" s="168"/>
      <c r="AA14" s="168"/>
      <c r="AB14" s="168"/>
      <c r="AC14" s="168"/>
    </row>
    <row r="15" spans="1:29" ht="15">
      <c r="A15" s="168"/>
      <c r="B15" s="123">
        <v>9</v>
      </c>
      <c r="C15" s="218" t="s">
        <v>72</v>
      </c>
      <c r="D15" s="219"/>
      <c r="E15" s="220"/>
      <c r="F15" s="57"/>
      <c r="G15" s="101"/>
      <c r="H15" s="109"/>
      <c r="I15" s="27"/>
      <c r="J15" s="169"/>
      <c r="K15" s="168"/>
      <c r="L15" s="203"/>
      <c r="M15" s="203"/>
      <c r="N15" s="168"/>
      <c r="O15" s="168"/>
      <c r="P15" s="168"/>
      <c r="Q15" s="168"/>
      <c r="R15" s="168"/>
      <c r="S15" s="168"/>
      <c r="T15" s="168"/>
      <c r="U15" s="168"/>
      <c r="V15" s="168"/>
      <c r="W15" s="168"/>
      <c r="X15" s="168"/>
      <c r="Y15" s="168"/>
      <c r="Z15" s="168"/>
      <c r="AA15" s="168"/>
      <c r="AB15" s="168"/>
      <c r="AC15" s="168"/>
    </row>
    <row r="16" spans="1:29" ht="15">
      <c r="A16" s="168"/>
      <c r="B16" s="123">
        <v>10</v>
      </c>
      <c r="C16" s="306" t="s">
        <v>130</v>
      </c>
      <c r="D16" s="307"/>
      <c r="E16" s="308"/>
      <c r="F16" s="57"/>
      <c r="G16" s="106"/>
      <c r="H16" s="106"/>
      <c r="I16" s="27"/>
      <c r="J16" s="169"/>
      <c r="K16" s="168"/>
      <c r="L16" s="203"/>
      <c r="M16" s="203"/>
      <c r="N16" s="168"/>
      <c r="O16" s="168"/>
      <c r="P16" s="168"/>
      <c r="Q16" s="168"/>
      <c r="R16" s="168"/>
      <c r="S16" s="168"/>
      <c r="T16" s="168"/>
      <c r="U16" s="168"/>
      <c r="V16" s="168"/>
      <c r="W16" s="168"/>
      <c r="X16" s="168"/>
      <c r="Y16" s="168"/>
      <c r="Z16" s="168"/>
      <c r="AA16" s="168"/>
      <c r="AB16" s="168"/>
      <c r="AC16" s="168"/>
    </row>
    <row r="17" spans="1:29" ht="15">
      <c r="A17" s="168"/>
      <c r="B17" s="123">
        <v>11</v>
      </c>
      <c r="C17" s="218" t="s">
        <v>51</v>
      </c>
      <c r="D17" s="219"/>
      <c r="E17" s="220"/>
      <c r="F17" s="57"/>
      <c r="G17" s="106"/>
      <c r="H17" s="106"/>
      <c r="I17" s="27"/>
      <c r="J17" s="169"/>
      <c r="K17" s="168"/>
      <c r="L17" s="203"/>
      <c r="M17" s="203"/>
      <c r="N17" s="168"/>
      <c r="O17" s="168"/>
      <c r="P17" s="168"/>
      <c r="Q17" s="168"/>
      <c r="R17" s="168"/>
      <c r="S17" s="168"/>
      <c r="T17" s="168"/>
      <c r="U17" s="168"/>
      <c r="V17" s="168"/>
      <c r="W17" s="168"/>
      <c r="X17" s="168"/>
      <c r="Y17" s="168"/>
      <c r="Z17" s="168"/>
      <c r="AA17" s="168"/>
      <c r="AB17" s="168"/>
      <c r="AC17" s="168"/>
    </row>
    <row r="18" spans="1:29" ht="15">
      <c r="A18" s="168"/>
      <c r="B18" s="123">
        <v>12</v>
      </c>
      <c r="C18" s="218" t="s">
        <v>50</v>
      </c>
      <c r="D18" s="219"/>
      <c r="E18" s="220"/>
      <c r="F18" s="57"/>
      <c r="G18" s="106"/>
      <c r="H18" s="106"/>
      <c r="I18" s="27"/>
      <c r="J18" s="169"/>
      <c r="K18" s="168"/>
      <c r="L18" s="203"/>
      <c r="M18" s="203"/>
      <c r="N18" s="180"/>
      <c r="O18" s="168"/>
      <c r="P18" s="168"/>
      <c r="Q18" s="168"/>
      <c r="R18" s="168"/>
      <c r="S18" s="168"/>
      <c r="T18" s="168"/>
      <c r="U18" s="168"/>
      <c r="V18" s="168"/>
      <c r="W18" s="168"/>
      <c r="X18" s="168"/>
      <c r="Y18" s="168"/>
      <c r="Z18" s="168"/>
      <c r="AA18" s="168"/>
      <c r="AB18" s="168"/>
      <c r="AC18" s="168"/>
    </row>
    <row r="19" spans="1:29" ht="15">
      <c r="A19" s="168"/>
      <c r="B19" s="123">
        <v>13</v>
      </c>
      <c r="C19" s="64" t="s">
        <v>123</v>
      </c>
      <c r="D19" s="65"/>
      <c r="E19" s="66"/>
      <c r="F19" s="57"/>
      <c r="G19" s="105"/>
      <c r="H19" s="105"/>
      <c r="I19" s="27"/>
      <c r="J19" s="169"/>
      <c r="K19" s="168"/>
      <c r="L19" s="180"/>
      <c r="M19" s="203"/>
      <c r="N19" s="168"/>
      <c r="O19" s="168"/>
      <c r="P19" s="168"/>
      <c r="Q19" s="168"/>
      <c r="R19" s="168"/>
      <c r="S19" s="168"/>
      <c r="T19" s="168"/>
      <c r="U19" s="168"/>
      <c r="V19" s="168"/>
      <c r="W19" s="168"/>
      <c r="X19" s="168"/>
      <c r="Y19" s="168"/>
      <c r="Z19" s="168"/>
      <c r="AA19" s="168"/>
      <c r="AB19" s="168"/>
      <c r="AC19" s="168"/>
    </row>
    <row r="20" spans="1:29" ht="15">
      <c r="A20" s="168"/>
      <c r="B20" s="123">
        <v>14</v>
      </c>
      <c r="C20" s="218" t="s">
        <v>48</v>
      </c>
      <c r="D20" s="219"/>
      <c r="E20" s="220"/>
      <c r="F20" s="57"/>
      <c r="G20" s="227"/>
      <c r="H20" s="126">
        <f>G19-H19</f>
        <v>0</v>
      </c>
      <c r="I20" s="27"/>
      <c r="J20" s="169"/>
      <c r="K20" s="168"/>
      <c r="L20" s="203"/>
      <c r="M20" s="203"/>
      <c r="N20" s="168"/>
      <c r="O20" s="168"/>
      <c r="P20" s="168"/>
      <c r="Q20" s="168"/>
      <c r="R20" s="168"/>
      <c r="S20" s="168"/>
      <c r="T20" s="168"/>
      <c r="U20" s="168"/>
      <c r="V20" s="168"/>
      <c r="W20" s="168"/>
      <c r="X20" s="168"/>
      <c r="Y20" s="168"/>
      <c r="Z20" s="168"/>
      <c r="AA20" s="168"/>
      <c r="AB20" s="168"/>
      <c r="AC20" s="168"/>
    </row>
    <row r="21" spans="1:29" ht="15.75">
      <c r="A21" s="168"/>
      <c r="B21" s="123">
        <v>15</v>
      </c>
      <c r="C21" s="292" t="s">
        <v>129</v>
      </c>
      <c r="D21" s="286"/>
      <c r="E21" s="287"/>
      <c r="F21" s="24"/>
      <c r="G21" s="227"/>
      <c r="H21" s="127">
        <f>IFERROR(IF(H10="zentraler WW-Speicher",Annahmen!D51,Annahmen!D51-Annahmen!J12),0)</f>
        <v>0</v>
      </c>
      <c r="I21" s="27"/>
      <c r="J21" s="168"/>
      <c r="K21" s="168"/>
      <c r="L21" s="203"/>
      <c r="M21" s="203"/>
      <c r="N21" s="204"/>
      <c r="O21" s="204"/>
      <c r="P21" s="168"/>
      <c r="Q21" s="168"/>
      <c r="R21" s="168"/>
      <c r="S21" s="168"/>
      <c r="T21" s="168"/>
      <c r="U21" s="168"/>
      <c r="V21" s="168"/>
      <c r="W21" s="168"/>
      <c r="X21" s="168"/>
      <c r="Y21" s="168"/>
      <c r="Z21" s="168"/>
      <c r="AA21" s="168"/>
      <c r="AB21" s="168"/>
      <c r="AC21" s="168"/>
    </row>
    <row r="22" spans="1:29" ht="15">
      <c r="A22" s="168"/>
      <c r="B22" s="123">
        <v>16</v>
      </c>
      <c r="C22" s="305" t="s">
        <v>2</v>
      </c>
      <c r="D22" s="286"/>
      <c r="E22" s="287"/>
      <c r="F22" s="24"/>
      <c r="G22" s="227"/>
      <c r="H22" s="128">
        <f>+IF(H10="zentraler WW-Speicher",20,10)</f>
        <v>10</v>
      </c>
      <c r="I22" s="27"/>
      <c r="J22" s="168"/>
      <c r="K22" s="168"/>
      <c r="L22" s="180"/>
      <c r="M22" s="203"/>
      <c r="N22" s="204"/>
      <c r="O22" s="204"/>
      <c r="P22" s="168"/>
      <c r="Q22" s="168"/>
      <c r="R22" s="168"/>
      <c r="S22" s="168"/>
      <c r="T22" s="168"/>
      <c r="U22" s="168"/>
      <c r="V22" s="168"/>
      <c r="W22" s="168"/>
      <c r="X22" s="168"/>
      <c r="Y22" s="168"/>
      <c r="Z22" s="168"/>
      <c r="AA22" s="168"/>
      <c r="AB22" s="168"/>
      <c r="AC22" s="168"/>
    </row>
    <row r="23" spans="1:29" ht="15.75">
      <c r="A23" s="168"/>
      <c r="B23" s="123">
        <v>17</v>
      </c>
      <c r="C23" s="292" t="s">
        <v>131</v>
      </c>
      <c r="D23" s="293"/>
      <c r="E23" s="294"/>
      <c r="F23" s="30"/>
      <c r="G23" s="227"/>
      <c r="H23" s="129">
        <f>+H21*H22/1000</f>
        <v>0</v>
      </c>
      <c r="I23" s="27"/>
      <c r="J23" s="168"/>
      <c r="K23" s="168"/>
      <c r="L23" s="203"/>
      <c r="M23" s="203"/>
      <c r="N23" s="204"/>
      <c r="O23" s="204"/>
      <c r="P23" s="168"/>
      <c r="Q23" s="168"/>
      <c r="R23" s="168"/>
      <c r="S23" s="168"/>
      <c r="T23" s="168"/>
      <c r="U23" s="168"/>
      <c r="V23" s="168"/>
      <c r="W23" s="168"/>
      <c r="X23" s="168"/>
      <c r="Y23" s="168"/>
      <c r="Z23" s="168"/>
      <c r="AA23" s="168"/>
      <c r="AB23" s="168"/>
      <c r="AC23" s="168"/>
    </row>
    <row r="24" spans="1:29" ht="25.5" customHeight="1">
      <c r="A24" s="168"/>
      <c r="B24" s="123"/>
      <c r="C24" s="31"/>
      <c r="D24" s="32"/>
      <c r="E24" s="134"/>
      <c r="F24" s="134"/>
      <c r="G24" s="134"/>
      <c r="H24" s="134"/>
      <c r="I24" s="27"/>
      <c r="J24" s="168"/>
      <c r="K24" s="168"/>
      <c r="L24" s="203"/>
      <c r="M24" s="203"/>
      <c r="N24" s="168"/>
      <c r="O24" s="168"/>
      <c r="P24" s="168"/>
      <c r="Q24" s="168"/>
      <c r="R24" s="168"/>
      <c r="S24" s="168"/>
      <c r="T24" s="168"/>
      <c r="U24" s="168"/>
      <c r="V24" s="168"/>
      <c r="W24" s="168"/>
      <c r="X24" s="168"/>
      <c r="Y24" s="168"/>
      <c r="Z24" s="168"/>
      <c r="AA24" s="168"/>
      <c r="AB24" s="168"/>
      <c r="AC24" s="168"/>
    </row>
    <row r="25" spans="1:29" ht="15" customHeight="1">
      <c r="A25" s="168"/>
      <c r="B25" s="123"/>
      <c r="C25" s="289" t="s">
        <v>13</v>
      </c>
      <c r="D25" s="290"/>
      <c r="E25" s="290"/>
      <c r="F25" s="290"/>
      <c r="G25" s="290"/>
      <c r="H25" s="291"/>
      <c r="I25" s="27"/>
      <c r="J25" s="168"/>
      <c r="K25" s="172"/>
      <c r="L25" s="203"/>
      <c r="M25" s="203"/>
      <c r="N25" s="168"/>
      <c r="O25" s="168"/>
      <c r="P25" s="168"/>
      <c r="Q25" s="168"/>
      <c r="R25" s="168"/>
      <c r="S25" s="168"/>
      <c r="T25" s="168"/>
      <c r="U25" s="168"/>
      <c r="V25" s="168"/>
      <c r="W25" s="168"/>
      <c r="X25" s="168"/>
      <c r="Y25" s="168"/>
      <c r="Z25" s="168"/>
      <c r="AA25" s="168"/>
      <c r="AB25" s="168"/>
      <c r="AC25" s="168"/>
    </row>
    <row r="26" spans="1:29" ht="36" customHeight="1">
      <c r="A26" s="168"/>
      <c r="B26" s="123"/>
      <c r="C26" s="302" t="s">
        <v>63</v>
      </c>
      <c r="D26" s="286"/>
      <c r="E26" s="286"/>
      <c r="F26" s="286"/>
      <c r="G26" s="286"/>
      <c r="H26" s="287"/>
      <c r="I26" s="27"/>
      <c r="J26" s="168"/>
      <c r="K26" s="172"/>
      <c r="L26" s="203"/>
      <c r="M26" s="203"/>
      <c r="N26" s="168"/>
      <c r="O26" s="168"/>
      <c r="P26" s="168"/>
      <c r="Q26" s="168"/>
      <c r="R26" s="168"/>
      <c r="S26" s="168"/>
      <c r="T26" s="168"/>
      <c r="U26" s="168"/>
      <c r="V26" s="168"/>
      <c r="W26" s="168"/>
      <c r="X26" s="168"/>
      <c r="Y26" s="168"/>
      <c r="Z26" s="168"/>
      <c r="AA26" s="168"/>
      <c r="AB26" s="168"/>
      <c r="AC26" s="168"/>
    </row>
    <row r="27" spans="1:29" ht="54" customHeight="1">
      <c r="A27" s="168"/>
      <c r="B27" s="123"/>
      <c r="C27" s="33" t="s">
        <v>7</v>
      </c>
      <c r="D27" s="33" t="s">
        <v>8</v>
      </c>
      <c r="E27" s="275" t="s">
        <v>15</v>
      </c>
      <c r="F27" s="276"/>
      <c r="G27" s="56" t="s">
        <v>64</v>
      </c>
      <c r="H27" s="59" t="s">
        <v>9</v>
      </c>
      <c r="I27" s="27"/>
      <c r="J27" s="168"/>
      <c r="K27" s="172"/>
      <c r="L27" s="203"/>
      <c r="M27" s="203"/>
      <c r="N27" s="168"/>
      <c r="O27" s="168"/>
      <c r="P27" s="168"/>
      <c r="Q27" s="168"/>
      <c r="R27" s="168"/>
      <c r="S27" s="168"/>
      <c r="T27" s="168"/>
      <c r="U27" s="168"/>
      <c r="V27" s="168"/>
      <c r="W27" s="168"/>
      <c r="X27" s="168"/>
      <c r="Y27" s="168"/>
      <c r="Z27" s="168"/>
      <c r="AA27" s="168"/>
      <c r="AB27" s="168"/>
      <c r="AC27" s="168"/>
    </row>
    <row r="28" spans="1:29" ht="15">
      <c r="A28" s="168"/>
      <c r="B28" s="123">
        <v>18</v>
      </c>
      <c r="C28" s="102"/>
      <c r="D28" s="103"/>
      <c r="E28" s="272"/>
      <c r="F28" s="273"/>
      <c r="G28" s="104"/>
      <c r="H28" s="60">
        <f>+(E28+G28)*D28</f>
        <v>0</v>
      </c>
      <c r="I28" s="27"/>
      <c r="J28" s="168"/>
      <c r="K28" s="172"/>
      <c r="L28" s="203"/>
      <c r="M28" s="203"/>
      <c r="N28" s="168"/>
      <c r="O28" s="168"/>
      <c r="P28" s="168"/>
      <c r="Q28" s="168"/>
      <c r="R28" s="168"/>
      <c r="S28" s="168"/>
      <c r="T28" s="168"/>
      <c r="U28" s="168"/>
      <c r="V28" s="168"/>
      <c r="W28" s="168"/>
      <c r="X28" s="168"/>
      <c r="Y28" s="168"/>
      <c r="Z28" s="168"/>
      <c r="AA28" s="168"/>
      <c r="AB28" s="168"/>
      <c r="AC28" s="168"/>
    </row>
    <row r="29" spans="1:29" ht="15">
      <c r="A29" s="168"/>
      <c r="B29" s="123">
        <v>19</v>
      </c>
      <c r="C29" s="102"/>
      <c r="D29" s="103"/>
      <c r="E29" s="272"/>
      <c r="F29" s="273"/>
      <c r="G29" s="104"/>
      <c r="H29" s="60">
        <f t="shared" ref="H29:H40" si="0">+(E29+G29)*D29</f>
        <v>0</v>
      </c>
      <c r="I29" s="27"/>
      <c r="J29" s="168"/>
      <c r="K29" s="172"/>
      <c r="L29" s="203"/>
      <c r="M29" s="203"/>
      <c r="N29" s="168"/>
      <c r="O29" s="168"/>
      <c r="P29" s="168"/>
      <c r="Q29" s="168"/>
      <c r="R29" s="168"/>
      <c r="S29" s="168"/>
      <c r="T29" s="168"/>
      <c r="U29" s="168"/>
      <c r="V29" s="168"/>
      <c r="W29" s="168"/>
      <c r="X29" s="168"/>
      <c r="Y29" s="168"/>
      <c r="Z29" s="168"/>
      <c r="AA29" s="168"/>
      <c r="AB29" s="168"/>
      <c r="AC29" s="168"/>
    </row>
    <row r="30" spans="1:29" ht="15">
      <c r="A30" s="168"/>
      <c r="B30" s="123">
        <v>20</v>
      </c>
      <c r="C30" s="102"/>
      <c r="D30" s="103"/>
      <c r="E30" s="272"/>
      <c r="F30" s="273"/>
      <c r="G30" s="104"/>
      <c r="H30" s="60">
        <f t="shared" si="0"/>
        <v>0</v>
      </c>
      <c r="I30" s="27"/>
      <c r="J30" s="168"/>
      <c r="K30" s="172"/>
      <c r="L30" s="203"/>
      <c r="M30" s="203"/>
      <c r="N30" s="168"/>
      <c r="O30" s="168"/>
      <c r="P30" s="168"/>
      <c r="Q30" s="168"/>
      <c r="R30" s="168"/>
      <c r="S30" s="168"/>
      <c r="T30" s="168"/>
      <c r="U30" s="168"/>
      <c r="V30" s="168"/>
      <c r="W30" s="168"/>
      <c r="X30" s="168"/>
      <c r="Y30" s="168"/>
      <c r="Z30" s="168"/>
      <c r="AA30" s="168"/>
      <c r="AB30" s="168"/>
      <c r="AC30" s="168"/>
    </row>
    <row r="31" spans="1:29" ht="15">
      <c r="A31" s="168"/>
      <c r="B31" s="123">
        <v>21</v>
      </c>
      <c r="C31" s="102"/>
      <c r="D31" s="103"/>
      <c r="E31" s="272"/>
      <c r="F31" s="273"/>
      <c r="G31" s="104"/>
      <c r="H31" s="60">
        <f t="shared" si="0"/>
        <v>0</v>
      </c>
      <c r="I31" s="27"/>
      <c r="J31" s="168"/>
      <c r="K31" s="172"/>
      <c r="L31" s="203"/>
      <c r="M31" s="203"/>
      <c r="N31" s="168"/>
      <c r="O31" s="168"/>
      <c r="P31" s="168"/>
      <c r="Q31" s="168"/>
      <c r="R31" s="168"/>
      <c r="S31" s="168"/>
      <c r="T31" s="168"/>
      <c r="U31" s="168"/>
      <c r="V31" s="168"/>
      <c r="W31" s="168"/>
      <c r="X31" s="168"/>
      <c r="Y31" s="168"/>
      <c r="Z31" s="168"/>
      <c r="AA31" s="168"/>
      <c r="AB31" s="168"/>
      <c r="AC31" s="168"/>
    </row>
    <row r="32" spans="1:29" ht="15">
      <c r="A32" s="168"/>
      <c r="B32" s="123">
        <v>22</v>
      </c>
      <c r="C32" s="102"/>
      <c r="D32" s="103"/>
      <c r="E32" s="272"/>
      <c r="F32" s="273"/>
      <c r="G32" s="104"/>
      <c r="H32" s="60">
        <f t="shared" si="0"/>
        <v>0</v>
      </c>
      <c r="I32" s="27"/>
      <c r="J32" s="168"/>
      <c r="K32" s="172"/>
      <c r="L32" s="203"/>
      <c r="M32" s="203"/>
      <c r="N32" s="168"/>
      <c r="O32" s="168"/>
      <c r="P32" s="168"/>
      <c r="Q32" s="168"/>
      <c r="R32" s="168"/>
      <c r="S32" s="168"/>
      <c r="T32" s="168"/>
      <c r="U32" s="168"/>
      <c r="V32" s="168"/>
      <c r="W32" s="168"/>
      <c r="X32" s="168"/>
      <c r="Y32" s="168"/>
      <c r="Z32" s="168"/>
      <c r="AA32" s="168"/>
      <c r="AB32" s="168"/>
      <c r="AC32" s="168"/>
    </row>
    <row r="33" spans="1:29" ht="15">
      <c r="A33" s="168"/>
      <c r="B33" s="123">
        <v>23</v>
      </c>
      <c r="C33" s="102"/>
      <c r="D33" s="103"/>
      <c r="E33" s="272"/>
      <c r="F33" s="273"/>
      <c r="G33" s="104"/>
      <c r="H33" s="60">
        <f t="shared" si="0"/>
        <v>0</v>
      </c>
      <c r="I33" s="27"/>
      <c r="J33" s="168"/>
      <c r="K33" s="172"/>
      <c r="L33" s="203"/>
      <c r="M33" s="203"/>
      <c r="N33" s="168"/>
      <c r="O33" s="168"/>
      <c r="P33" s="168"/>
      <c r="Q33" s="168"/>
      <c r="R33" s="168"/>
      <c r="S33" s="168"/>
      <c r="T33" s="168"/>
      <c r="U33" s="168"/>
      <c r="V33" s="168"/>
      <c r="W33" s="168"/>
      <c r="X33" s="168"/>
      <c r="Y33" s="168"/>
      <c r="Z33" s="168"/>
      <c r="AA33" s="168"/>
      <c r="AB33" s="168"/>
      <c r="AC33" s="168"/>
    </row>
    <row r="34" spans="1:29" ht="15">
      <c r="A34" s="168"/>
      <c r="B34" s="123">
        <v>24</v>
      </c>
      <c r="C34" s="102"/>
      <c r="D34" s="103"/>
      <c r="E34" s="272"/>
      <c r="F34" s="273"/>
      <c r="G34" s="104"/>
      <c r="H34" s="60">
        <f t="shared" si="0"/>
        <v>0</v>
      </c>
      <c r="I34" s="27"/>
      <c r="J34" s="168"/>
      <c r="K34" s="172"/>
      <c r="L34" s="203"/>
      <c r="M34" s="203"/>
      <c r="N34" s="168"/>
      <c r="O34" s="168"/>
      <c r="P34" s="168"/>
      <c r="Q34" s="168"/>
      <c r="R34" s="168"/>
      <c r="S34" s="168"/>
      <c r="T34" s="168"/>
      <c r="U34" s="168"/>
      <c r="V34" s="168"/>
      <c r="W34" s="168"/>
      <c r="X34" s="168"/>
      <c r="Y34" s="168"/>
      <c r="Z34" s="168"/>
      <c r="AA34" s="168"/>
      <c r="AB34" s="168"/>
      <c r="AC34" s="168"/>
    </row>
    <row r="35" spans="1:29" ht="15">
      <c r="A35" s="168"/>
      <c r="B35" s="123">
        <v>25</v>
      </c>
      <c r="C35" s="102"/>
      <c r="D35" s="103"/>
      <c r="E35" s="272"/>
      <c r="F35" s="273"/>
      <c r="G35" s="104"/>
      <c r="H35" s="60">
        <f t="shared" si="0"/>
        <v>0</v>
      </c>
      <c r="I35" s="27"/>
      <c r="J35" s="168"/>
      <c r="K35" s="172"/>
      <c r="L35" s="203"/>
      <c r="M35" s="203"/>
      <c r="N35" s="168"/>
      <c r="O35" s="168"/>
      <c r="P35" s="168"/>
      <c r="Q35" s="168"/>
      <c r="R35" s="168"/>
      <c r="S35" s="168"/>
      <c r="T35" s="168"/>
      <c r="U35" s="168"/>
      <c r="V35" s="168"/>
      <c r="W35" s="168"/>
      <c r="X35" s="168"/>
      <c r="Y35" s="168"/>
      <c r="Z35" s="168"/>
      <c r="AA35" s="168"/>
      <c r="AB35" s="168"/>
      <c r="AC35" s="168"/>
    </row>
    <row r="36" spans="1:29" ht="15">
      <c r="A36" s="168"/>
      <c r="B36" s="123">
        <v>26</v>
      </c>
      <c r="C36" s="102"/>
      <c r="D36" s="103"/>
      <c r="E36" s="272"/>
      <c r="F36" s="273"/>
      <c r="G36" s="104"/>
      <c r="H36" s="60">
        <f t="shared" si="0"/>
        <v>0</v>
      </c>
      <c r="I36" s="27"/>
      <c r="J36" s="168"/>
      <c r="K36" s="172"/>
      <c r="L36" s="203"/>
      <c r="M36" s="203"/>
      <c r="N36" s="168"/>
      <c r="O36" s="168"/>
      <c r="P36" s="168"/>
      <c r="Q36" s="168"/>
      <c r="R36" s="168"/>
      <c r="S36" s="168"/>
      <c r="T36" s="168"/>
      <c r="U36" s="168"/>
      <c r="V36" s="168"/>
      <c r="W36" s="168"/>
      <c r="X36" s="168"/>
      <c r="Y36" s="168"/>
      <c r="Z36" s="168"/>
      <c r="AA36" s="168"/>
      <c r="AB36" s="168"/>
      <c r="AC36" s="168"/>
    </row>
    <row r="37" spans="1:29" ht="15">
      <c r="A37" s="168"/>
      <c r="B37" s="123">
        <v>27</v>
      </c>
      <c r="C37" s="102"/>
      <c r="D37" s="103"/>
      <c r="E37" s="272"/>
      <c r="F37" s="273"/>
      <c r="G37" s="104"/>
      <c r="H37" s="60">
        <f t="shared" si="0"/>
        <v>0</v>
      </c>
      <c r="I37" s="27"/>
      <c r="J37" s="168"/>
      <c r="K37" s="172"/>
      <c r="L37" s="203"/>
      <c r="M37" s="203"/>
      <c r="N37" s="168"/>
      <c r="O37" s="168"/>
      <c r="P37" s="168"/>
      <c r="Q37" s="168"/>
      <c r="R37" s="168"/>
      <c r="S37" s="168"/>
      <c r="T37" s="168"/>
      <c r="U37" s="168"/>
      <c r="V37" s="168"/>
      <c r="W37" s="168"/>
      <c r="X37" s="168"/>
      <c r="Y37" s="168"/>
      <c r="Z37" s="168"/>
      <c r="AA37" s="168"/>
      <c r="AB37" s="168"/>
      <c r="AC37" s="168"/>
    </row>
    <row r="38" spans="1:29" ht="15">
      <c r="A38" s="168"/>
      <c r="B38" s="123">
        <v>28</v>
      </c>
      <c r="C38" s="102"/>
      <c r="D38" s="103"/>
      <c r="E38" s="272"/>
      <c r="F38" s="273"/>
      <c r="G38" s="104"/>
      <c r="H38" s="60">
        <f t="shared" si="0"/>
        <v>0</v>
      </c>
      <c r="I38" s="27"/>
      <c r="J38" s="168"/>
      <c r="K38" s="172"/>
      <c r="L38" s="203"/>
      <c r="M38" s="203"/>
      <c r="N38" s="168"/>
      <c r="O38" s="168"/>
      <c r="P38" s="168"/>
      <c r="Q38" s="168"/>
      <c r="R38" s="168"/>
      <c r="S38" s="168"/>
      <c r="T38" s="168"/>
      <c r="U38" s="168"/>
      <c r="V38" s="168"/>
      <c r="W38" s="168"/>
      <c r="X38" s="168"/>
      <c r="Y38" s="168"/>
      <c r="Z38" s="168"/>
      <c r="AA38" s="168"/>
      <c r="AB38" s="168"/>
      <c r="AC38" s="168"/>
    </row>
    <row r="39" spans="1:29" ht="15">
      <c r="A39" s="168"/>
      <c r="B39" s="123">
        <v>29</v>
      </c>
      <c r="C39" s="102"/>
      <c r="D39" s="103"/>
      <c r="E39" s="272"/>
      <c r="F39" s="273"/>
      <c r="G39" s="104"/>
      <c r="H39" s="60">
        <f t="shared" si="0"/>
        <v>0</v>
      </c>
      <c r="I39" s="27"/>
      <c r="J39" s="168"/>
      <c r="K39" s="172"/>
      <c r="L39" s="203"/>
      <c r="M39" s="203"/>
      <c r="N39" s="168"/>
      <c r="O39" s="168"/>
      <c r="P39" s="168"/>
      <c r="Q39" s="168"/>
      <c r="R39" s="168"/>
      <c r="S39" s="168"/>
      <c r="T39" s="168"/>
      <c r="U39" s="168"/>
      <c r="V39" s="168"/>
      <c r="W39" s="168"/>
      <c r="X39" s="168"/>
      <c r="Y39" s="168"/>
      <c r="Z39" s="168"/>
      <c r="AA39" s="168"/>
      <c r="AB39" s="168"/>
      <c r="AC39" s="168"/>
    </row>
    <row r="40" spans="1:29" ht="15">
      <c r="A40" s="168"/>
      <c r="B40" s="123">
        <v>30</v>
      </c>
      <c r="C40" s="102"/>
      <c r="D40" s="103"/>
      <c r="E40" s="272"/>
      <c r="F40" s="273"/>
      <c r="G40" s="104"/>
      <c r="H40" s="60">
        <f t="shared" si="0"/>
        <v>0</v>
      </c>
      <c r="I40" s="27"/>
      <c r="J40" s="168"/>
      <c r="K40" s="172"/>
      <c r="L40" s="203"/>
      <c r="M40" s="203"/>
      <c r="N40" s="168"/>
      <c r="O40" s="168"/>
      <c r="P40" s="168"/>
      <c r="Q40" s="168"/>
      <c r="R40" s="168"/>
      <c r="S40" s="168"/>
      <c r="T40" s="168"/>
      <c r="U40" s="168"/>
      <c r="V40" s="168"/>
      <c r="W40" s="168"/>
      <c r="X40" s="168"/>
      <c r="Y40" s="168"/>
      <c r="Z40" s="168"/>
      <c r="AA40" s="168"/>
      <c r="AB40" s="168"/>
      <c r="AC40" s="168"/>
    </row>
    <row r="41" spans="1:29" ht="15">
      <c r="A41" s="168"/>
      <c r="B41" s="123">
        <v>31</v>
      </c>
      <c r="C41" s="34" t="s">
        <v>37</v>
      </c>
      <c r="D41" s="217"/>
      <c r="E41" s="300"/>
      <c r="F41" s="301"/>
      <c r="G41" s="138"/>
      <c r="H41" s="61">
        <f>SUM(H28:H40)</f>
        <v>0</v>
      </c>
      <c r="I41" s="27"/>
      <c r="J41" s="168"/>
      <c r="K41" s="172"/>
      <c r="L41" s="168"/>
      <c r="M41" s="168"/>
      <c r="N41" s="168"/>
      <c r="O41" s="168"/>
      <c r="P41" s="168"/>
      <c r="Q41" s="168"/>
      <c r="R41" s="168"/>
      <c r="S41" s="168"/>
      <c r="T41" s="168"/>
      <c r="U41" s="168"/>
      <c r="V41" s="168"/>
      <c r="W41" s="168"/>
      <c r="X41" s="168"/>
      <c r="Y41" s="168"/>
      <c r="Z41" s="168"/>
      <c r="AA41" s="168"/>
      <c r="AB41" s="168"/>
      <c r="AC41" s="168"/>
    </row>
    <row r="42" spans="1:29" ht="25.5" customHeight="1">
      <c r="A42" s="168"/>
      <c r="B42" s="123"/>
      <c r="C42" s="130"/>
      <c r="D42" s="131"/>
      <c r="E42" s="132"/>
      <c r="F42" s="132"/>
      <c r="G42" s="132"/>
      <c r="H42" s="133"/>
      <c r="I42" s="27"/>
      <c r="J42" s="168"/>
      <c r="K42" s="172"/>
      <c r="L42" s="168"/>
      <c r="M42" s="168"/>
      <c r="N42" s="168"/>
      <c r="O42" s="168"/>
      <c r="P42" s="168"/>
      <c r="Q42" s="168"/>
      <c r="R42" s="168"/>
      <c r="S42" s="168"/>
      <c r="T42" s="168"/>
      <c r="U42" s="168"/>
      <c r="V42" s="168"/>
      <c r="W42" s="168"/>
      <c r="X42" s="168"/>
      <c r="Y42" s="168"/>
      <c r="Z42" s="168"/>
      <c r="AA42" s="168"/>
      <c r="AB42" s="168"/>
      <c r="AC42" s="168"/>
    </row>
    <row r="43" spans="1:29" s="36" customFormat="1" ht="73.900000000000006" customHeight="1">
      <c r="A43" s="205"/>
      <c r="B43" s="123">
        <v>32</v>
      </c>
      <c r="C43" s="277" t="s">
        <v>133</v>
      </c>
      <c r="D43" s="278"/>
      <c r="E43" s="278"/>
      <c r="F43" s="279"/>
      <c r="G43" s="280"/>
      <c r="H43" s="281"/>
      <c r="I43" s="35"/>
      <c r="J43" s="206"/>
      <c r="K43" s="207"/>
      <c r="L43" s="205"/>
      <c r="M43" s="205"/>
      <c r="N43" s="205"/>
      <c r="O43" s="205"/>
      <c r="P43" s="205"/>
      <c r="Q43" s="205"/>
      <c r="R43" s="205"/>
      <c r="S43" s="205"/>
      <c r="T43" s="205"/>
      <c r="U43" s="205"/>
      <c r="V43" s="205"/>
      <c r="W43" s="205"/>
      <c r="X43" s="205"/>
      <c r="Y43" s="205"/>
      <c r="Z43" s="205"/>
      <c r="AA43" s="205"/>
      <c r="AB43" s="205"/>
      <c r="AC43" s="205"/>
    </row>
    <row r="44" spans="1:29">
      <c r="A44" s="168"/>
      <c r="B44" s="119"/>
      <c r="C44" s="24"/>
      <c r="D44" s="72"/>
      <c r="E44" s="24"/>
      <c r="F44" s="24"/>
      <c r="G44" s="24"/>
      <c r="H44" s="24"/>
      <c r="I44" s="25"/>
      <c r="J44" s="168"/>
      <c r="K44" s="168"/>
      <c r="L44" s="168"/>
      <c r="M44" s="168"/>
      <c r="N44" s="168"/>
      <c r="O44" s="168"/>
      <c r="P44" s="168"/>
      <c r="Q44" s="168"/>
      <c r="R44" s="168"/>
      <c r="S44" s="168"/>
      <c r="T44" s="168"/>
      <c r="U44" s="168"/>
      <c r="V44" s="168"/>
      <c r="W44" s="168"/>
      <c r="X44" s="168"/>
      <c r="Y44" s="168"/>
      <c r="Z44" s="168"/>
      <c r="AA44" s="168"/>
      <c r="AB44" s="168"/>
      <c r="AC44" s="168"/>
    </row>
    <row r="45" spans="1:29" ht="40.15" customHeight="1" thickBot="1">
      <c r="A45" s="168"/>
      <c r="B45" s="136"/>
      <c r="C45" s="274" t="str">
        <f>Erläuterung!D21</f>
        <v>4.2.10 a) - Rückbau und Sanierung von Warmwasserbereitungsanlagen - 
Version 01/2022</v>
      </c>
      <c r="D45" s="274"/>
      <c r="E45" s="274"/>
      <c r="F45" s="274"/>
      <c r="G45" s="274"/>
      <c r="H45" s="274"/>
      <c r="I45" s="137"/>
      <c r="J45" s="168"/>
      <c r="K45" s="168"/>
      <c r="L45" s="168"/>
      <c r="M45" s="168"/>
      <c r="N45" s="168"/>
      <c r="O45" s="168"/>
      <c r="P45" s="168"/>
      <c r="Q45" s="168"/>
      <c r="R45" s="168"/>
      <c r="S45" s="168"/>
      <c r="T45" s="168"/>
      <c r="U45" s="168"/>
      <c r="V45" s="168"/>
      <c r="W45" s="168"/>
      <c r="X45" s="168"/>
      <c r="Y45" s="168"/>
      <c r="Z45" s="168"/>
      <c r="AA45" s="168"/>
      <c r="AB45" s="168"/>
      <c r="AC45" s="168"/>
    </row>
    <row r="46" spans="1:29">
      <c r="A46" s="168"/>
      <c r="B46" s="163"/>
      <c r="C46" s="20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row>
    <row r="47" spans="1:29">
      <c r="A47" s="168"/>
      <c r="B47" s="163"/>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row>
    <row r="48" spans="1:29">
      <c r="A48" s="168"/>
      <c r="B48" s="163"/>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row>
    <row r="49" spans="1:29">
      <c r="A49" s="168"/>
      <c r="B49" s="163"/>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row>
    <row r="50" spans="1:29">
      <c r="A50" s="168"/>
      <c r="B50" s="163"/>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row>
    <row r="51" spans="1:29">
      <c r="A51" s="168"/>
      <c r="B51" s="163"/>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row>
    <row r="52" spans="1:29">
      <c r="A52" s="168"/>
      <c r="B52" s="163"/>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row>
    <row r="53" spans="1:29">
      <c r="A53" s="168"/>
      <c r="B53" s="163"/>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row>
    <row r="54" spans="1:29">
      <c r="A54" s="168"/>
      <c r="B54" s="163"/>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row>
    <row r="55" spans="1:29">
      <c r="A55" s="168"/>
      <c r="B55" s="163"/>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row>
    <row r="56" spans="1:29">
      <c r="A56" s="168"/>
      <c r="B56" s="163"/>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row>
    <row r="57" spans="1:29">
      <c r="A57" s="168"/>
      <c r="B57" s="163"/>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row>
    <row r="58" spans="1:29">
      <c r="A58" s="168"/>
      <c r="B58" s="163"/>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row>
    <row r="59" spans="1:29">
      <c r="A59" s="168"/>
      <c r="B59" s="163"/>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row>
    <row r="60" spans="1:29">
      <c r="A60" s="168"/>
      <c r="B60" s="163"/>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row>
    <row r="61" spans="1:29">
      <c r="A61" s="168"/>
      <c r="B61" s="163"/>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row>
    <row r="62" spans="1:29">
      <c r="A62" s="168"/>
      <c r="B62" s="163"/>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row>
    <row r="63" spans="1:29">
      <c r="A63" s="168"/>
      <c r="B63" s="163"/>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row>
    <row r="64" spans="1:29">
      <c r="A64" s="168"/>
      <c r="B64" s="163"/>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row>
    <row r="65" spans="1:29">
      <c r="A65" s="168"/>
      <c r="B65" s="163"/>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row>
    <row r="66" spans="1:29">
      <c r="A66" s="168"/>
      <c r="B66" s="163"/>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row>
    <row r="67" spans="1:29">
      <c r="A67" s="168"/>
      <c r="B67" s="163"/>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row>
    <row r="68" spans="1:29">
      <c r="A68" s="168"/>
      <c r="B68" s="163"/>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row>
    <row r="69" spans="1:29">
      <c r="A69" s="168"/>
      <c r="B69" s="163"/>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row>
    <row r="70" spans="1:29">
      <c r="A70" s="168"/>
      <c r="B70" s="163"/>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row>
    <row r="71" spans="1:29">
      <c r="A71" s="168"/>
      <c r="B71" s="163"/>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row>
    <row r="72" spans="1:29">
      <c r="A72" s="168"/>
      <c r="B72" s="163"/>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row>
    <row r="73" spans="1:29">
      <c r="A73" s="168"/>
      <c r="B73" s="163"/>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row>
    <row r="74" spans="1:29">
      <c r="A74" s="168"/>
      <c r="B74" s="163"/>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row>
    <row r="75" spans="1:29">
      <c r="A75" s="168"/>
      <c r="B75" s="163"/>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row>
    <row r="76" spans="1:29">
      <c r="A76" s="168"/>
      <c r="B76" s="163"/>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row>
    <row r="77" spans="1:29">
      <c r="A77" s="168"/>
      <c r="B77" s="163"/>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row>
    <row r="78" spans="1:29">
      <c r="A78" s="168"/>
      <c r="B78" s="163"/>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row>
    <row r="79" spans="1:29">
      <c r="A79" s="168"/>
      <c r="B79" s="163"/>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row>
    <row r="80" spans="1:29">
      <c r="A80" s="168"/>
      <c r="B80" s="163"/>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row>
    <row r="81" spans="1:29">
      <c r="A81" s="168"/>
      <c r="B81" s="163"/>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row>
    <row r="82" spans="1:29">
      <c r="A82" s="168"/>
      <c r="B82" s="163"/>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row>
    <row r="83" spans="1:29">
      <c r="A83" s="168"/>
      <c r="B83" s="163"/>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row>
    <row r="84" spans="1:29">
      <c r="A84" s="168"/>
      <c r="B84" s="163"/>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row>
    <row r="85" spans="1:29">
      <c r="A85" s="168"/>
      <c r="B85" s="163"/>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row>
    <row r="86" spans="1:29">
      <c r="A86" s="168"/>
      <c r="B86" s="163"/>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row>
    <row r="87" spans="1:29">
      <c r="A87" s="168"/>
      <c r="B87" s="163"/>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row>
    <row r="88" spans="1:29">
      <c r="A88" s="168"/>
      <c r="B88" s="163"/>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row>
    <row r="89" spans="1:29">
      <c r="A89" s="168"/>
      <c r="B89" s="163"/>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row>
    <row r="90" spans="1:29">
      <c r="A90" s="168"/>
      <c r="B90" s="163"/>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row>
    <row r="91" spans="1:29">
      <c r="A91" s="168"/>
      <c r="B91" s="163"/>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row>
    <row r="92" spans="1:29">
      <c r="A92" s="168"/>
      <c r="B92" s="163"/>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row>
    <row r="93" spans="1:29">
      <c r="A93" s="168"/>
      <c r="B93" s="163"/>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row>
    <row r="94" spans="1:29">
      <c r="A94" s="168"/>
      <c r="B94" s="163"/>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row>
    <row r="95" spans="1:29">
      <c r="A95" s="168"/>
      <c r="B95" s="163"/>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row>
    <row r="96" spans="1:29">
      <c r="A96" s="168"/>
      <c r="B96" s="163"/>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row>
    <row r="97" spans="1:29">
      <c r="A97" s="168"/>
      <c r="B97" s="163"/>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row>
    <row r="98" spans="1:29">
      <c r="A98" s="168"/>
      <c r="B98" s="163"/>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row>
    <row r="99" spans="1:29">
      <c r="A99" s="168"/>
      <c r="B99" s="163"/>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row>
    <row r="100" spans="1:29">
      <c r="A100" s="168"/>
      <c r="B100" s="163"/>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t="s">
        <v>148</v>
      </c>
    </row>
  </sheetData>
  <sheetProtection algorithmName="SHA-512" hashValue="kMO8NQnKlmh31ftX9oGq5fjy1xOz4JJFph15u+cUP9bOolkiK9JCZvcSTJGJLCKwm6p8/SHQXvbBmTsrFU8lcA==" saltValue="gX+gMW3i+sn3zfi9+j7gtg==" spinCount="100000" sheet="1" selectLockedCells="1"/>
  <mergeCells count="38">
    <mergeCell ref="H3:I3"/>
    <mergeCell ref="C4:G4"/>
    <mergeCell ref="C3:G3"/>
    <mergeCell ref="E41:F41"/>
    <mergeCell ref="E38:F38"/>
    <mergeCell ref="C21:E21"/>
    <mergeCell ref="C26:H26"/>
    <mergeCell ref="C13:E13"/>
    <mergeCell ref="C14:E14"/>
    <mergeCell ref="C22:E22"/>
    <mergeCell ref="C16:E16"/>
    <mergeCell ref="C5:G5"/>
    <mergeCell ref="E29:F29"/>
    <mergeCell ref="E30:F30"/>
    <mergeCell ref="E31:F31"/>
    <mergeCell ref="E32:F32"/>
    <mergeCell ref="C25:H25"/>
    <mergeCell ref="C23:E23"/>
    <mergeCell ref="C10:E10"/>
    <mergeCell ref="C11:E11"/>
    <mergeCell ref="C12:E12"/>
    <mergeCell ref="G6:H6"/>
    <mergeCell ref="G7:H7"/>
    <mergeCell ref="C6:E6"/>
    <mergeCell ref="C9:E9"/>
    <mergeCell ref="C7:E7"/>
    <mergeCell ref="E34:F34"/>
    <mergeCell ref="E35:F35"/>
    <mergeCell ref="E36:F36"/>
    <mergeCell ref="C45:H45"/>
    <mergeCell ref="E27:F27"/>
    <mergeCell ref="E28:F28"/>
    <mergeCell ref="E39:F39"/>
    <mergeCell ref="E40:F40"/>
    <mergeCell ref="E37:F37"/>
    <mergeCell ref="C43:F43"/>
    <mergeCell ref="G43:H43"/>
    <mergeCell ref="E33:F33"/>
  </mergeCells>
  <phoneticPr fontId="0" type="noConversion"/>
  <conditionalFormatting sqref="G43">
    <cfRule type="expression" dxfId="17" priority="28">
      <formula>#REF!="Sonstige * bitte Erläutern unter Sonstige Anmerkungen"</formula>
    </cfRule>
    <cfRule type="expression" dxfId="16" priority="29">
      <formula>#REF!="Sonstige * bitte Erläutern unter Sonstige Anmerkungen"</formula>
    </cfRule>
    <cfRule type="expression" dxfId="15" priority="30">
      <formula>#REF!="Sonstige * bitte Erläutern unter Sonstige Anmerkungen"</formula>
    </cfRule>
    <cfRule type="expression" dxfId="14" priority="31">
      <formula>#REF!="Sonstige * bitte Erläutern unter Sonstige Anmerkungen"</formula>
    </cfRule>
    <cfRule type="expression" dxfId="13" priority="32">
      <formula>#REF!="Sonstige * bitte Erläutern unter Sonstige Anmerkungen"</formula>
    </cfRule>
    <cfRule type="expression" dxfId="12" priority="33">
      <formula>#REF!="Sonstige * bitte Erläutern unter Sonstige Anmerkungen"</formula>
    </cfRule>
  </conditionalFormatting>
  <conditionalFormatting sqref="H16">
    <cfRule type="expression" dxfId="11" priority="24">
      <formula>$H$10="zentraler WW-Speicher"</formula>
    </cfRule>
  </conditionalFormatting>
  <conditionalFormatting sqref="H17">
    <cfRule type="expression" dxfId="10" priority="23">
      <formula>$H$10="zentraler WW-Speicher"</formula>
    </cfRule>
  </conditionalFormatting>
  <conditionalFormatting sqref="H18">
    <cfRule type="expression" dxfId="9" priority="22">
      <formula>$H$10="zentraler WW-Speicher"</formula>
    </cfRule>
  </conditionalFormatting>
  <conditionalFormatting sqref="G16">
    <cfRule type="expression" dxfId="8" priority="15">
      <formula>$H$10="zentraler WW-Speicher"</formula>
    </cfRule>
  </conditionalFormatting>
  <conditionalFormatting sqref="G17:G18">
    <cfRule type="expression" dxfId="7" priority="13">
      <formula>$H$10="zentraler WW-Speicher"</formula>
    </cfRule>
  </conditionalFormatting>
  <dataValidations xWindow="960" yWindow="644" count="10">
    <dataValidation type="whole" allowBlank="1" showErrorMessage="1" errorTitle="Baujahr" error="Bitte geben Sie an, in welchem Jahr die Altanlage installiert wurde!" sqref="G9:H9">
      <formula1>1900</formula1>
      <formula2>2010</formula2>
    </dataValidation>
    <dataValidation type="whole" allowBlank="1" showErrorMessage="1" errorTitle="Anzahl der Geräte" error="Bitte geben Sie die Anzahl der Geräte an!" sqref="D28:D40">
      <formula1>1</formula1>
      <formula2>1000</formula2>
    </dataValidation>
    <dataValidation type="decimal" operator="greaterThan" allowBlank="1" showErrorMessage="1" errorTitle="Ausgaben" error="Bitte geben Sie die Ausgaben für die Geräte in Euro an!" sqref="E28:F40">
      <formula1>0</formula1>
    </dataValidation>
    <dataValidation type="decimal" operator="greaterThan" allowBlank="1" showErrorMessage="1" errorTitle="Ausgaben" error="Bitte geben Sie die Ausgaben für Montage, Demontage und Entsorgung in Euro an!" sqref="G28:G40">
      <formula1>0</formula1>
    </dataValidation>
    <dataValidation allowBlank="1" showErrorMessage="1" promptTitle="Zuwendungsfähige Ausgaben" prompt="Bitte beachten Sie, dass ausschließlich der Austausch des RLT-Gerätes gefördert wird. Nicht zuwendungsfähig sind u. a. Ausgaben für Lüftungskanäle, Klappen, Antriebe, Dämmung, komplette Heizungsanlagen." sqref="C28:C40"/>
    <dataValidation allowBlank="1" showErrorMessage="1" errorTitle="Betriebsstunden" error="Bitte geben die jährlichen Betriebsstunden in Stunden an!" sqref="G16:G18"/>
    <dataValidation type="decimal" errorStyle="warning" operator="greaterThan" allowBlank="1" showErrorMessage="1" errorTitle="Gesamtmenge" error="Bitte geben Sie die Summe der Warmwasserspeicher in Liter an" sqref="G12:H12 H13:H14">
      <formula1>0</formula1>
    </dataValidation>
    <dataValidation type="decimal" allowBlank="1" showErrorMessage="1" errorTitle="Nutzfläche" error="Bitte geben die Nutzfläche in Quadratmeter an!" sqref="G7:H7">
      <formula1>0</formula1>
      <formula2>99999</formula2>
    </dataValidation>
    <dataValidation type="decimal" operator="greaterThan" allowBlank="1" showErrorMessage="1" errorTitle="Leistung" error="Bitte geben Sie die Summe der instalierten Leistung sämtlicher Lüftungsgeräte an!" sqref="G20:G23">
      <formula1>0</formula1>
    </dataValidation>
    <dataValidation allowBlank="1" errorTitle="Baujahr" error="Bitte geben Sie an, in welchem Jahr die Altanlage installiert wurde!" sqref="G15:H15"/>
  </dataValidations>
  <pageMargins left="0.51181102362204722" right="0.39370078740157483" top="0.39370078740157483" bottom="0.39370078740157483" header="0.51181102362204722" footer="0.51181102362204722"/>
  <pageSetup paperSize="9" scale="79" orientation="portrait" r:id="rId1"/>
  <headerFooter scaleWithDoc="0" alignWithMargins="0"/>
  <drawing r:id="rId2"/>
  <extLst>
    <ext xmlns:x14="http://schemas.microsoft.com/office/spreadsheetml/2009/9/main" uri="{78C0D931-6437-407d-A8EE-F0AAD7539E65}">
      <x14:conditionalFormattings>
        <x14:conditionalFormatting xmlns:xm="http://schemas.microsoft.com/office/excel/2006/main">
          <x14:cfRule type="cellIs" priority="26" operator="greaterThan" id="{AA06D451-897C-4B88-96E2-187982E390C0}">
            <xm:f>Auswahl!$A$35</xm:f>
            <x14:dxf>
              <fill>
                <patternFill patternType="darkDown">
                  <bgColor theme="0" tint="-0.34998626667073579"/>
                </patternFill>
              </fill>
            </x14:dxf>
          </x14:cfRule>
          <xm:sqref>H16</xm:sqref>
        </x14:conditionalFormatting>
        <x14:conditionalFormatting xmlns:xm="http://schemas.microsoft.com/office/excel/2006/main">
          <x14:cfRule type="cellIs" priority="25" operator="greaterThan" id="{94B44AA1-23F4-44E1-BFF9-9FBC8364D355}">
            <xm:f>Auswahl!$A$35</xm:f>
            <x14:dxf>
              <fill>
                <patternFill patternType="darkDown">
                  <bgColor theme="0" tint="-0.34998626667073579"/>
                </patternFill>
              </fill>
            </x14:dxf>
          </x14:cfRule>
          <xm:sqref>H17:H18</xm:sqref>
        </x14:conditionalFormatting>
        <x14:conditionalFormatting xmlns:xm="http://schemas.microsoft.com/office/excel/2006/main">
          <x14:cfRule type="expression" priority="17" id="{3E7E8FD7-F5FA-4BE2-A700-0849F183D427}">
            <xm:f>Auswahl!$A$35&gt;0</xm:f>
            <x14:dxf>
              <fill>
                <patternFill patternType="darkDown">
                  <bgColor theme="0" tint="-0.34998626667073579"/>
                </patternFill>
              </fill>
            </x14:dxf>
          </x14:cfRule>
          <xm:sqref>H12</xm:sqref>
        </x14:conditionalFormatting>
        <x14:conditionalFormatting xmlns:xm="http://schemas.microsoft.com/office/excel/2006/main">
          <x14:cfRule type="cellIs" priority="16" operator="greaterThan" id="{827260BF-B459-44E7-A040-8153EA3D54F3}">
            <xm:f>Auswahl!$A$35</xm:f>
            <x14:dxf>
              <fill>
                <patternFill patternType="darkDown">
                  <bgColor theme="0" tint="-0.34998626667073579"/>
                </patternFill>
              </fill>
            </x14:dxf>
          </x14:cfRule>
          <xm:sqref>G16</xm:sqref>
        </x14:conditionalFormatting>
        <x14:conditionalFormatting xmlns:xm="http://schemas.microsoft.com/office/excel/2006/main">
          <x14:cfRule type="cellIs" priority="14" operator="greaterThan" id="{020B53FA-DD72-4980-A628-DE50263072BD}">
            <xm:f>Auswahl!$A$35</xm:f>
            <x14:dxf>
              <fill>
                <patternFill patternType="darkDown">
                  <bgColor theme="0" tint="-0.34998626667073579"/>
                </patternFill>
              </fill>
            </x14:dxf>
          </x14:cfRule>
          <xm:sqref>G17:G18</xm:sqref>
        </x14:conditionalFormatting>
        <x14:conditionalFormatting xmlns:xm="http://schemas.microsoft.com/office/excel/2006/main">
          <x14:cfRule type="expression" priority="2" id="{A8BA9826-5A70-4B94-8A47-7B38802F5C13}">
            <xm:f>Auswahl!$A$35&gt;0</xm:f>
            <x14:dxf>
              <fill>
                <patternFill patternType="darkDown">
                  <bgColor theme="0" tint="-0.34998626667073579"/>
                </patternFill>
              </fill>
            </x14:dxf>
          </x14:cfRule>
          <xm:sqref>G20:G23</xm:sqref>
        </x14:conditionalFormatting>
        <x14:conditionalFormatting xmlns:xm="http://schemas.microsoft.com/office/excel/2006/main">
          <x14:cfRule type="expression" priority="1" id="{05501B7F-8E6F-471F-9046-055523F57F7F}">
            <xm:f>Auswahl!$A$35&gt;0</xm:f>
            <x14:dxf>
              <fill>
                <patternFill patternType="darkDown">
                  <bgColor theme="0" tint="-0.34998626667073579"/>
                </patternFill>
              </fill>
            </x14:dxf>
          </x14:cfRule>
          <xm:sqref>H13:H14</xm:sqref>
        </x14:conditionalFormatting>
      </x14:conditionalFormattings>
    </ext>
    <ext xmlns:x14="http://schemas.microsoft.com/office/spreadsheetml/2009/9/main" uri="{CCE6A557-97BC-4b89-ADB6-D9C93CAAB3DF}">
      <x14:dataValidations xmlns:xm="http://schemas.microsoft.com/office/excel/2006/main" xWindow="960" yWindow="644" count="4">
        <x14:dataValidation type="list" allowBlank="1" showInputMessage="1" showErrorMessage="1">
          <x14:formula1>
            <xm:f>Auswahl!$A$25:$A$28</xm:f>
          </x14:formula1>
          <xm:sqref>G13</xm:sqref>
        </x14:dataValidation>
        <x14:dataValidation type="list" operator="greaterThan" allowBlank="1" showErrorMessage="1" errorTitle="Anzahl der Geräte" error="Bitte geben Sie die Anzahl der Lüftungsgeräte an!">
          <x14:formula1>
            <xm:f>Auswahl!$D$3:$D$11</xm:f>
          </x14:formula1>
          <xm:sqref>G11:H11</xm:sqref>
        </x14:dataValidation>
        <x14:dataValidation type="list" allowBlank="1" showErrorMessage="1" errorTitle="Betriebsstunden" error="Bitte geben die jährlichen Betriebsstunden in Stunden an!">
          <x14:formula1>
            <xm:f>Auswahl!$A$20:$A$22</xm:f>
          </x14:formula1>
          <xm:sqref>G14</xm:sqref>
        </x14:dataValidation>
        <x14:dataValidation type="list" allowBlank="1" showInputMessage="1" showErrorMessage="1">
          <x14:formula1>
            <xm:f>Auswahl!$B$3:$B$6</xm:f>
          </x14:formula1>
          <xm:sqref>H10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8" tint="0.59999389629810485"/>
    <pageSetUpPr fitToPage="1"/>
  </sheetPr>
  <dimension ref="A1:AC100"/>
  <sheetViews>
    <sheetView showGridLines="0" showRowColHeaders="0" zoomScale="85" zoomScaleNormal="85" zoomScaleSheetLayoutView="115" zoomScalePageLayoutView="115" workbookViewId="0">
      <selection activeCell="I29" sqref="I29"/>
    </sheetView>
  </sheetViews>
  <sheetFormatPr baseColWidth="10" defaultColWidth="11.42578125" defaultRowHeight="12.75"/>
  <cols>
    <col min="1" max="1" width="3.140625" style="54" customWidth="1"/>
    <col min="2" max="2" width="3.7109375" style="54" customWidth="1"/>
    <col min="3" max="3" width="21" style="54" customWidth="1"/>
    <col min="4" max="4" width="18.5703125" style="54" customWidth="1"/>
    <col min="5" max="5" width="18" style="54" customWidth="1"/>
    <col min="6" max="6" width="19.28515625" style="54" customWidth="1"/>
    <col min="7" max="7" width="10.85546875" style="54" customWidth="1"/>
    <col min="8" max="8" width="3.7109375" style="54" customWidth="1"/>
    <col min="9" max="9" width="67" style="54" customWidth="1"/>
    <col min="10" max="16384" width="11.42578125" style="54"/>
  </cols>
  <sheetData>
    <row r="1" spans="1:29" ht="13.5" thickBot="1">
      <c r="A1" s="213" t="s">
        <v>148</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row>
    <row r="2" spans="1:29" ht="61.5" customHeight="1" thickBot="1">
      <c r="A2" s="213"/>
      <c r="B2" s="148"/>
      <c r="C2" s="310" t="s">
        <v>142</v>
      </c>
      <c r="D2" s="310"/>
      <c r="E2" s="310"/>
      <c r="F2" s="310"/>
      <c r="G2" s="310"/>
      <c r="H2" s="149"/>
      <c r="I2" s="213"/>
      <c r="J2" s="213"/>
      <c r="K2" s="213"/>
      <c r="L2" s="213"/>
      <c r="M2" s="213"/>
      <c r="N2" s="213"/>
      <c r="O2" s="213"/>
      <c r="P2" s="213"/>
      <c r="Q2" s="213"/>
      <c r="R2" s="213"/>
      <c r="S2" s="213"/>
      <c r="T2" s="213"/>
      <c r="U2" s="213"/>
      <c r="V2" s="213"/>
      <c r="W2" s="213"/>
      <c r="X2" s="213"/>
      <c r="Y2" s="213"/>
      <c r="Z2" s="213"/>
      <c r="AA2" s="213"/>
      <c r="AB2" s="213"/>
      <c r="AC2" s="213"/>
    </row>
    <row r="3" spans="1:29" ht="38.450000000000003" customHeight="1" thickBot="1">
      <c r="A3" s="213"/>
      <c r="B3" s="150"/>
      <c r="C3" s="311" t="s">
        <v>132</v>
      </c>
      <c r="D3" s="312"/>
      <c r="E3" s="312"/>
      <c r="F3" s="312"/>
      <c r="G3" s="313"/>
      <c r="H3" s="139"/>
      <c r="I3" s="213"/>
      <c r="J3" s="213"/>
      <c r="K3" s="213"/>
      <c r="L3" s="213"/>
      <c r="M3" s="213"/>
      <c r="N3" s="213"/>
      <c r="O3" s="213"/>
      <c r="P3" s="213"/>
      <c r="Q3" s="213"/>
      <c r="R3" s="213"/>
      <c r="S3" s="213"/>
      <c r="T3" s="213"/>
      <c r="U3" s="213"/>
      <c r="V3" s="213"/>
      <c r="W3" s="213"/>
      <c r="X3" s="213"/>
      <c r="Y3" s="213"/>
      <c r="Z3" s="213"/>
      <c r="AA3" s="213"/>
      <c r="AB3" s="213"/>
      <c r="AC3" s="213"/>
    </row>
    <row r="4" spans="1:29">
      <c r="A4" s="213"/>
      <c r="B4" s="143"/>
      <c r="C4" s="142"/>
      <c r="D4" s="142"/>
      <c r="E4" s="142"/>
      <c r="F4" s="142"/>
      <c r="G4" s="142"/>
      <c r="H4" s="145"/>
      <c r="I4" s="213"/>
      <c r="J4" s="214"/>
      <c r="K4" s="213"/>
      <c r="L4" s="213"/>
      <c r="M4" s="213"/>
      <c r="N4" s="213"/>
      <c r="O4" s="213"/>
      <c r="P4" s="213"/>
      <c r="Q4" s="213"/>
      <c r="R4" s="213"/>
      <c r="S4" s="213"/>
      <c r="T4" s="213"/>
      <c r="U4" s="213"/>
      <c r="V4" s="213"/>
      <c r="W4" s="213"/>
      <c r="X4" s="213"/>
      <c r="Y4" s="213"/>
      <c r="Z4" s="213"/>
      <c r="AA4" s="213"/>
      <c r="AB4" s="213"/>
      <c r="AC4" s="213"/>
    </row>
    <row r="5" spans="1:29">
      <c r="A5" s="213"/>
      <c r="B5" s="143"/>
      <c r="C5" s="144"/>
      <c r="D5" s="144"/>
      <c r="E5" s="144"/>
      <c r="F5" s="144"/>
      <c r="G5" s="144"/>
      <c r="H5" s="145"/>
      <c r="I5" s="213"/>
      <c r="J5" s="213"/>
      <c r="K5" s="213"/>
      <c r="L5" s="213"/>
      <c r="M5" s="213"/>
      <c r="N5" s="213"/>
      <c r="O5" s="213"/>
      <c r="P5" s="213"/>
      <c r="Q5" s="213"/>
      <c r="R5" s="213"/>
      <c r="S5" s="213"/>
      <c r="T5" s="213"/>
      <c r="U5" s="213"/>
      <c r="V5" s="213"/>
      <c r="W5" s="213"/>
      <c r="X5" s="213"/>
      <c r="Y5" s="213"/>
      <c r="Z5" s="213"/>
      <c r="AA5" s="213"/>
      <c r="AB5" s="213"/>
      <c r="AC5" s="213"/>
    </row>
    <row r="6" spans="1:29">
      <c r="A6" s="213"/>
      <c r="B6" s="143"/>
      <c r="C6" s="144"/>
      <c r="D6" s="144"/>
      <c r="E6" s="144"/>
      <c r="F6" s="144"/>
      <c r="G6" s="144"/>
      <c r="H6" s="145"/>
      <c r="I6" s="213"/>
      <c r="J6" s="213"/>
      <c r="K6" s="213"/>
      <c r="L6" s="213"/>
      <c r="M6" s="213"/>
      <c r="N6" s="213"/>
      <c r="O6" s="213"/>
      <c r="P6" s="213"/>
      <c r="Q6" s="213"/>
      <c r="R6" s="213"/>
      <c r="S6" s="213"/>
      <c r="T6" s="213"/>
      <c r="U6" s="213"/>
      <c r="V6" s="213"/>
      <c r="W6" s="213"/>
      <c r="X6" s="213"/>
      <c r="Y6" s="213"/>
      <c r="Z6" s="213"/>
      <c r="AA6" s="213"/>
      <c r="AB6" s="213"/>
      <c r="AC6" s="213"/>
    </row>
    <row r="7" spans="1:29">
      <c r="A7" s="213"/>
      <c r="B7" s="143"/>
      <c r="C7" s="144"/>
      <c r="D7" s="144"/>
      <c r="E7" s="144"/>
      <c r="F7" s="144"/>
      <c r="G7" s="144"/>
      <c r="H7" s="145"/>
      <c r="I7" s="213"/>
      <c r="J7" s="213"/>
      <c r="K7" s="213"/>
      <c r="L7" s="213"/>
      <c r="M7" s="213"/>
      <c r="N7" s="213"/>
      <c r="O7" s="213"/>
      <c r="P7" s="213"/>
      <c r="Q7" s="213"/>
      <c r="R7" s="213"/>
      <c r="S7" s="213"/>
      <c r="T7" s="213"/>
      <c r="U7" s="213"/>
      <c r="V7" s="213"/>
      <c r="W7" s="213"/>
      <c r="X7" s="213"/>
      <c r="Y7" s="213"/>
      <c r="Z7" s="213"/>
      <c r="AA7" s="213"/>
      <c r="AB7" s="213"/>
      <c r="AC7" s="213"/>
    </row>
    <row r="8" spans="1:29">
      <c r="A8" s="213"/>
      <c r="B8" s="143"/>
      <c r="C8" s="144"/>
      <c r="D8" s="144"/>
      <c r="E8" s="144"/>
      <c r="F8" s="144"/>
      <c r="G8" s="144"/>
      <c r="H8" s="145"/>
      <c r="I8" s="213"/>
      <c r="J8" s="213"/>
      <c r="K8" s="213"/>
      <c r="L8" s="213"/>
      <c r="M8" s="213"/>
      <c r="N8" s="213"/>
      <c r="O8" s="213"/>
      <c r="P8" s="213"/>
      <c r="Q8" s="213"/>
      <c r="R8" s="213"/>
      <c r="S8" s="213"/>
      <c r="T8" s="213"/>
      <c r="U8" s="213"/>
      <c r="V8" s="213"/>
      <c r="W8" s="213"/>
      <c r="X8" s="213"/>
      <c r="Y8" s="213"/>
      <c r="Z8" s="213"/>
      <c r="AA8" s="213"/>
      <c r="AB8" s="213"/>
      <c r="AC8" s="213"/>
    </row>
    <row r="9" spans="1:29">
      <c r="A9" s="213"/>
      <c r="B9" s="143"/>
      <c r="C9" s="144"/>
      <c r="D9" s="144"/>
      <c r="E9" s="144"/>
      <c r="F9" s="144"/>
      <c r="G9" s="144"/>
      <c r="H9" s="145"/>
      <c r="I9" s="213"/>
      <c r="J9" s="213"/>
      <c r="K9" s="213"/>
      <c r="L9" s="213"/>
      <c r="M9" s="213"/>
      <c r="N9" s="213"/>
      <c r="O9" s="213"/>
      <c r="P9" s="213"/>
      <c r="Q9" s="213"/>
      <c r="R9" s="213"/>
      <c r="S9" s="213"/>
      <c r="T9" s="213"/>
      <c r="U9" s="213"/>
      <c r="V9" s="213"/>
      <c r="W9" s="213"/>
      <c r="X9" s="213"/>
      <c r="Y9" s="213"/>
      <c r="Z9" s="213"/>
      <c r="AA9" s="213"/>
      <c r="AB9" s="213"/>
      <c r="AC9" s="213"/>
    </row>
    <row r="10" spans="1:29">
      <c r="A10" s="213"/>
      <c r="B10" s="143"/>
      <c r="C10" s="144"/>
      <c r="D10" s="144"/>
      <c r="E10" s="144"/>
      <c r="F10" s="144"/>
      <c r="G10" s="144"/>
      <c r="H10" s="145"/>
      <c r="I10" s="213"/>
      <c r="J10" s="213"/>
      <c r="K10" s="213"/>
      <c r="L10" s="213"/>
      <c r="M10" s="213"/>
      <c r="N10" s="213"/>
      <c r="O10" s="213"/>
      <c r="P10" s="213"/>
      <c r="Q10" s="213"/>
      <c r="R10" s="213"/>
      <c r="S10" s="213"/>
      <c r="T10" s="213"/>
      <c r="U10" s="213"/>
      <c r="V10" s="213"/>
      <c r="W10" s="213"/>
      <c r="X10" s="213"/>
      <c r="Y10" s="213"/>
      <c r="Z10" s="213"/>
      <c r="AA10" s="213"/>
      <c r="AB10" s="213"/>
      <c r="AC10" s="213"/>
    </row>
    <row r="11" spans="1:29">
      <c r="A11" s="213"/>
      <c r="B11" s="143"/>
      <c r="C11" s="144"/>
      <c r="D11" s="144"/>
      <c r="E11" s="144"/>
      <c r="F11" s="144"/>
      <c r="G11" s="144"/>
      <c r="H11" s="145"/>
      <c r="I11" s="213"/>
      <c r="J11" s="213"/>
      <c r="K11" s="213"/>
      <c r="L11" s="213"/>
      <c r="M11" s="213"/>
      <c r="N11" s="213"/>
      <c r="O11" s="213"/>
      <c r="P11" s="213"/>
      <c r="Q11" s="213"/>
      <c r="R11" s="213"/>
      <c r="S11" s="213"/>
      <c r="T11" s="213"/>
      <c r="U11" s="213"/>
      <c r="V11" s="213"/>
      <c r="W11" s="213"/>
      <c r="X11" s="213"/>
      <c r="Y11" s="213"/>
      <c r="Z11" s="213"/>
      <c r="AA11" s="213"/>
      <c r="AB11" s="213"/>
      <c r="AC11" s="213"/>
    </row>
    <row r="12" spans="1:29">
      <c r="A12" s="213"/>
      <c r="B12" s="143"/>
      <c r="C12" s="144"/>
      <c r="D12" s="144"/>
      <c r="E12" s="144"/>
      <c r="F12" s="144"/>
      <c r="G12" s="144"/>
      <c r="H12" s="145"/>
      <c r="I12" s="213"/>
      <c r="J12" s="213"/>
      <c r="K12" s="213"/>
      <c r="L12" s="213"/>
      <c r="M12" s="213"/>
      <c r="N12" s="213"/>
      <c r="O12" s="213"/>
      <c r="P12" s="213"/>
      <c r="Q12" s="213"/>
      <c r="R12" s="213"/>
      <c r="S12" s="213"/>
      <c r="T12" s="213"/>
      <c r="U12" s="213"/>
      <c r="V12" s="213"/>
      <c r="W12" s="213"/>
      <c r="X12" s="213"/>
      <c r="Y12" s="213"/>
      <c r="Z12" s="213"/>
      <c r="AA12" s="213"/>
      <c r="AB12" s="213"/>
      <c r="AC12" s="213"/>
    </row>
    <row r="13" spans="1:29">
      <c r="A13" s="213"/>
      <c r="B13" s="143"/>
      <c r="C13" s="144"/>
      <c r="D13" s="144"/>
      <c r="E13" s="144"/>
      <c r="F13" s="144"/>
      <c r="G13" s="144"/>
      <c r="H13" s="145"/>
      <c r="I13" s="213"/>
      <c r="J13" s="213"/>
      <c r="K13" s="213"/>
      <c r="L13" s="213"/>
      <c r="M13" s="213"/>
      <c r="N13" s="213"/>
      <c r="O13" s="213"/>
      <c r="P13" s="213"/>
      <c r="Q13" s="213"/>
      <c r="R13" s="213"/>
      <c r="S13" s="213"/>
      <c r="T13" s="213"/>
      <c r="U13" s="213"/>
      <c r="V13" s="213"/>
      <c r="W13" s="213"/>
      <c r="X13" s="213"/>
      <c r="Y13" s="213"/>
      <c r="Z13" s="213"/>
      <c r="AA13" s="213"/>
      <c r="AB13" s="213"/>
      <c r="AC13" s="213"/>
    </row>
    <row r="14" spans="1:29">
      <c r="A14" s="213"/>
      <c r="B14" s="143"/>
      <c r="C14" s="144"/>
      <c r="D14" s="144"/>
      <c r="E14" s="144"/>
      <c r="F14" s="144"/>
      <c r="G14" s="144"/>
      <c r="H14" s="145"/>
      <c r="I14" s="213"/>
      <c r="J14" s="213"/>
      <c r="K14" s="213"/>
      <c r="L14" s="213"/>
      <c r="M14" s="213"/>
      <c r="N14" s="213"/>
      <c r="O14" s="213"/>
      <c r="P14" s="213"/>
      <c r="Q14" s="213"/>
      <c r="R14" s="213"/>
      <c r="S14" s="213"/>
      <c r="T14" s="213"/>
      <c r="U14" s="213"/>
      <c r="V14" s="213"/>
      <c r="W14" s="213"/>
      <c r="X14" s="213"/>
      <c r="Y14" s="213"/>
      <c r="Z14" s="213"/>
      <c r="AA14" s="213"/>
      <c r="AB14" s="213"/>
      <c r="AC14" s="213"/>
    </row>
    <row r="15" spans="1:29">
      <c r="A15" s="213"/>
      <c r="B15" s="143"/>
      <c r="C15" s="144"/>
      <c r="D15" s="144"/>
      <c r="E15" s="144"/>
      <c r="F15" s="144"/>
      <c r="G15" s="144"/>
      <c r="H15" s="145"/>
      <c r="I15" s="213"/>
      <c r="J15" s="213"/>
      <c r="K15" s="213"/>
      <c r="L15" s="213"/>
      <c r="M15" s="213"/>
      <c r="N15" s="213"/>
      <c r="O15" s="213"/>
      <c r="P15" s="213"/>
      <c r="Q15" s="213"/>
      <c r="R15" s="213"/>
      <c r="S15" s="213"/>
      <c r="T15" s="213"/>
      <c r="U15" s="213"/>
      <c r="V15" s="213"/>
      <c r="W15" s="213"/>
      <c r="X15" s="213"/>
      <c r="Y15" s="213"/>
      <c r="Z15" s="213"/>
      <c r="AA15" s="213"/>
      <c r="AB15" s="213"/>
      <c r="AC15" s="213"/>
    </row>
    <row r="16" spans="1:29">
      <c r="A16" s="213"/>
      <c r="B16" s="143"/>
      <c r="C16" s="144"/>
      <c r="D16" s="144"/>
      <c r="E16" s="144"/>
      <c r="F16" s="144"/>
      <c r="G16" s="144"/>
      <c r="H16" s="145"/>
      <c r="I16" s="213"/>
      <c r="J16" s="213"/>
      <c r="K16" s="213"/>
      <c r="L16" s="213"/>
      <c r="M16" s="213"/>
      <c r="N16" s="213"/>
      <c r="O16" s="213"/>
      <c r="P16" s="213"/>
      <c r="Q16" s="213"/>
      <c r="R16" s="213"/>
      <c r="S16" s="213"/>
      <c r="T16" s="213"/>
      <c r="U16" s="213"/>
      <c r="V16" s="213"/>
      <c r="W16" s="213"/>
      <c r="X16" s="213"/>
      <c r="Y16" s="213"/>
      <c r="Z16" s="213"/>
      <c r="AA16" s="213"/>
      <c r="AB16" s="213"/>
      <c r="AC16" s="213"/>
    </row>
    <row r="17" spans="1:29">
      <c r="A17" s="213"/>
      <c r="B17" s="143"/>
      <c r="C17" s="144"/>
      <c r="D17" s="144"/>
      <c r="E17" s="144"/>
      <c r="F17" s="144"/>
      <c r="G17" s="144"/>
      <c r="H17" s="145"/>
      <c r="I17" s="213"/>
      <c r="J17" s="213"/>
      <c r="K17" s="213"/>
      <c r="L17" s="213"/>
      <c r="M17" s="213"/>
      <c r="N17" s="213"/>
      <c r="O17" s="213"/>
      <c r="P17" s="213"/>
      <c r="Q17" s="213"/>
      <c r="R17" s="213"/>
      <c r="S17" s="213"/>
      <c r="T17" s="213"/>
      <c r="U17" s="213"/>
      <c r="V17" s="213"/>
      <c r="W17" s="213"/>
      <c r="X17" s="213"/>
      <c r="Y17" s="213"/>
      <c r="Z17" s="213"/>
      <c r="AA17" s="213"/>
      <c r="AB17" s="213"/>
      <c r="AC17" s="213"/>
    </row>
    <row r="18" spans="1:29">
      <c r="A18" s="213"/>
      <c r="B18" s="143"/>
      <c r="C18" s="144"/>
      <c r="D18" s="144"/>
      <c r="E18" s="144"/>
      <c r="F18" s="144"/>
      <c r="G18" s="144"/>
      <c r="H18" s="145"/>
      <c r="I18" s="213"/>
      <c r="J18" s="213"/>
      <c r="K18" s="213"/>
      <c r="L18" s="213"/>
      <c r="M18" s="213"/>
      <c r="N18" s="213"/>
      <c r="O18" s="213"/>
      <c r="P18" s="213"/>
      <c r="Q18" s="213"/>
      <c r="R18" s="213"/>
      <c r="S18" s="213"/>
      <c r="T18" s="213"/>
      <c r="U18" s="213"/>
      <c r="V18" s="213"/>
      <c r="W18" s="213"/>
      <c r="X18" s="213"/>
      <c r="Y18" s="213"/>
      <c r="Z18" s="213"/>
      <c r="AA18" s="213"/>
      <c r="AB18" s="213"/>
      <c r="AC18" s="213"/>
    </row>
    <row r="19" spans="1:29">
      <c r="A19" s="213"/>
      <c r="B19" s="143"/>
      <c r="C19" s="144"/>
      <c r="D19" s="144"/>
      <c r="E19" s="144"/>
      <c r="F19" s="144"/>
      <c r="G19" s="144"/>
      <c r="H19" s="145"/>
      <c r="I19" s="213"/>
      <c r="J19" s="213"/>
      <c r="K19" s="213"/>
      <c r="L19" s="213"/>
      <c r="M19" s="213"/>
      <c r="N19" s="213"/>
      <c r="O19" s="213"/>
      <c r="P19" s="213"/>
      <c r="Q19" s="213"/>
      <c r="R19" s="213"/>
      <c r="S19" s="213"/>
      <c r="T19" s="213"/>
      <c r="U19" s="213"/>
      <c r="V19" s="213"/>
      <c r="W19" s="213"/>
      <c r="X19" s="213"/>
      <c r="Y19" s="213"/>
      <c r="Z19" s="213"/>
      <c r="AA19" s="213"/>
      <c r="AB19" s="213"/>
      <c r="AC19" s="213"/>
    </row>
    <row r="20" spans="1:29">
      <c r="A20" s="213"/>
      <c r="B20" s="143"/>
      <c r="C20" s="144"/>
      <c r="D20" s="144"/>
      <c r="E20" s="144"/>
      <c r="F20" s="144"/>
      <c r="G20" s="144"/>
      <c r="H20" s="145"/>
      <c r="I20" s="213"/>
      <c r="J20" s="213"/>
      <c r="K20" s="213"/>
      <c r="L20" s="213"/>
      <c r="M20" s="213"/>
      <c r="N20" s="213"/>
      <c r="O20" s="213"/>
      <c r="P20" s="213"/>
      <c r="Q20" s="213"/>
      <c r="R20" s="213"/>
      <c r="S20" s="213"/>
      <c r="T20" s="213"/>
      <c r="U20" s="213"/>
      <c r="V20" s="213"/>
      <c r="W20" s="213"/>
      <c r="X20" s="213"/>
      <c r="Y20" s="213"/>
      <c r="Z20" s="213"/>
      <c r="AA20" s="213"/>
      <c r="AB20" s="213"/>
      <c r="AC20" s="213"/>
    </row>
    <row r="21" spans="1:29">
      <c r="A21" s="213"/>
      <c r="B21" s="143"/>
      <c r="C21" s="144"/>
      <c r="D21" s="144"/>
      <c r="E21" s="144"/>
      <c r="F21" s="144"/>
      <c r="G21" s="144"/>
      <c r="H21" s="145"/>
      <c r="I21" s="213"/>
      <c r="J21" s="213"/>
      <c r="K21" s="213"/>
      <c r="L21" s="213"/>
      <c r="M21" s="213"/>
      <c r="N21" s="213"/>
      <c r="O21" s="213"/>
      <c r="P21" s="213"/>
      <c r="Q21" s="213"/>
      <c r="R21" s="213"/>
      <c r="S21" s="213"/>
      <c r="T21" s="213"/>
      <c r="U21" s="213"/>
      <c r="V21" s="213"/>
      <c r="W21" s="213"/>
      <c r="X21" s="213"/>
      <c r="Y21" s="213"/>
      <c r="Z21" s="213"/>
      <c r="AA21" s="213"/>
      <c r="AB21" s="213"/>
      <c r="AC21" s="213"/>
    </row>
    <row r="22" spans="1:29">
      <c r="A22" s="213"/>
      <c r="B22" s="143"/>
      <c r="C22" s="144"/>
      <c r="D22" s="144"/>
      <c r="E22" s="144"/>
      <c r="F22" s="144"/>
      <c r="G22" s="144"/>
      <c r="H22" s="145"/>
      <c r="I22" s="213"/>
      <c r="J22" s="213"/>
      <c r="K22" s="213"/>
      <c r="L22" s="213"/>
      <c r="M22" s="213"/>
      <c r="N22" s="213"/>
      <c r="O22" s="213"/>
      <c r="P22" s="213"/>
      <c r="Q22" s="213"/>
      <c r="R22" s="213"/>
      <c r="S22" s="213"/>
      <c r="T22" s="213"/>
      <c r="U22" s="213"/>
      <c r="V22" s="213"/>
      <c r="W22" s="213"/>
      <c r="X22" s="213"/>
      <c r="Y22" s="213"/>
      <c r="Z22" s="213"/>
      <c r="AA22" s="213"/>
      <c r="AB22" s="213"/>
      <c r="AC22" s="213"/>
    </row>
    <row r="23" spans="1:29">
      <c r="A23" s="213"/>
      <c r="B23" s="143"/>
      <c r="C23" s="144"/>
      <c r="D23" s="144"/>
      <c r="E23" s="144"/>
      <c r="F23" s="144"/>
      <c r="G23" s="144"/>
      <c r="H23" s="145"/>
      <c r="I23" s="213"/>
      <c r="J23" s="213"/>
      <c r="K23" s="213"/>
      <c r="L23" s="213"/>
      <c r="M23" s="213"/>
      <c r="N23" s="213"/>
      <c r="O23" s="213"/>
      <c r="P23" s="213"/>
      <c r="Q23" s="213"/>
      <c r="R23" s="213"/>
      <c r="S23" s="213"/>
      <c r="T23" s="213"/>
      <c r="U23" s="213"/>
      <c r="V23" s="213"/>
      <c r="W23" s="213"/>
      <c r="X23" s="213"/>
      <c r="Y23" s="213"/>
      <c r="Z23" s="213"/>
      <c r="AA23" s="213"/>
      <c r="AB23" s="213"/>
      <c r="AC23" s="213"/>
    </row>
    <row r="24" spans="1:29">
      <c r="A24" s="213"/>
      <c r="B24" s="143"/>
      <c r="C24" s="144"/>
      <c r="D24" s="144"/>
      <c r="E24" s="144"/>
      <c r="F24" s="144"/>
      <c r="G24" s="144"/>
      <c r="H24" s="145"/>
      <c r="I24" s="213"/>
      <c r="J24" s="213"/>
      <c r="K24" s="213"/>
      <c r="L24" s="213"/>
      <c r="M24" s="213"/>
      <c r="N24" s="213"/>
      <c r="O24" s="213"/>
      <c r="P24" s="213"/>
      <c r="Q24" s="213"/>
      <c r="R24" s="213"/>
      <c r="S24" s="213"/>
      <c r="T24" s="213"/>
      <c r="U24" s="213"/>
      <c r="V24" s="213"/>
      <c r="W24" s="213"/>
      <c r="X24" s="213"/>
      <c r="Y24" s="213"/>
      <c r="Z24" s="213"/>
      <c r="AA24" s="213"/>
      <c r="AB24" s="213"/>
      <c r="AC24" s="213"/>
    </row>
    <row r="25" spans="1:29">
      <c r="A25" s="213"/>
      <c r="B25" s="143"/>
      <c r="C25" s="144"/>
      <c r="D25" s="144"/>
      <c r="E25" s="144"/>
      <c r="F25" s="144"/>
      <c r="G25" s="144"/>
      <c r="H25" s="145"/>
      <c r="I25" s="213"/>
      <c r="J25" s="213"/>
      <c r="K25" s="213"/>
      <c r="L25" s="213"/>
      <c r="M25" s="213"/>
      <c r="N25" s="213"/>
      <c r="O25" s="213"/>
      <c r="P25" s="213"/>
      <c r="Q25" s="213"/>
      <c r="R25" s="213"/>
      <c r="S25" s="213"/>
      <c r="T25" s="213"/>
      <c r="U25" s="213"/>
      <c r="V25" s="213"/>
      <c r="W25" s="213"/>
      <c r="X25" s="213"/>
      <c r="Y25" s="213"/>
      <c r="Z25" s="213"/>
      <c r="AA25" s="213"/>
      <c r="AB25" s="213"/>
      <c r="AC25" s="213"/>
    </row>
    <row r="26" spans="1:29">
      <c r="A26" s="213"/>
      <c r="B26" s="143"/>
      <c r="C26" s="144"/>
      <c r="D26" s="144"/>
      <c r="E26" s="144"/>
      <c r="F26" s="144"/>
      <c r="G26" s="144"/>
      <c r="H26" s="145"/>
      <c r="I26" s="213"/>
      <c r="J26" s="213"/>
      <c r="K26" s="213"/>
      <c r="L26" s="213"/>
      <c r="M26" s="213"/>
      <c r="N26" s="213"/>
      <c r="O26" s="213"/>
      <c r="P26" s="213"/>
      <c r="Q26" s="213"/>
      <c r="R26" s="213"/>
      <c r="S26" s="213"/>
      <c r="T26" s="213"/>
      <c r="U26" s="213"/>
      <c r="V26" s="213"/>
      <c r="W26" s="213"/>
      <c r="X26" s="213"/>
      <c r="Y26" s="213"/>
      <c r="Z26" s="213"/>
      <c r="AA26" s="213"/>
      <c r="AB26" s="213"/>
      <c r="AC26" s="213"/>
    </row>
    <row r="27" spans="1:29">
      <c r="A27" s="213"/>
      <c r="B27" s="143"/>
      <c r="C27" s="144"/>
      <c r="D27" s="144"/>
      <c r="E27" s="144"/>
      <c r="F27" s="144"/>
      <c r="G27" s="144"/>
      <c r="H27" s="145"/>
      <c r="I27" s="213"/>
      <c r="J27" s="213"/>
      <c r="K27" s="213"/>
      <c r="L27" s="213"/>
      <c r="M27" s="213"/>
      <c r="N27" s="213"/>
      <c r="O27" s="213"/>
      <c r="P27" s="213"/>
      <c r="Q27" s="213"/>
      <c r="R27" s="213"/>
      <c r="S27" s="213"/>
      <c r="T27" s="213"/>
      <c r="U27" s="213"/>
      <c r="V27" s="213"/>
      <c r="W27" s="213"/>
      <c r="X27" s="213"/>
      <c r="Y27" s="213"/>
      <c r="Z27" s="213"/>
      <c r="AA27" s="213"/>
      <c r="AB27" s="213"/>
      <c r="AC27" s="213"/>
    </row>
    <row r="28" spans="1:29">
      <c r="A28" s="213"/>
      <c r="B28" s="143"/>
      <c r="C28" s="144"/>
      <c r="D28" s="144"/>
      <c r="E28" s="144"/>
      <c r="F28" s="144"/>
      <c r="G28" s="144"/>
      <c r="H28" s="145"/>
      <c r="I28" s="213"/>
      <c r="J28" s="213"/>
      <c r="K28" s="213"/>
      <c r="L28" s="213"/>
      <c r="M28" s="213"/>
      <c r="N28" s="213"/>
      <c r="O28" s="213"/>
      <c r="P28" s="213"/>
      <c r="Q28" s="213"/>
      <c r="R28" s="213"/>
      <c r="S28" s="213"/>
      <c r="T28" s="213"/>
      <c r="U28" s="213"/>
      <c r="V28" s="213"/>
      <c r="W28" s="213"/>
      <c r="X28" s="213"/>
      <c r="Y28" s="213"/>
      <c r="Z28" s="213"/>
      <c r="AA28" s="213"/>
      <c r="AB28" s="213"/>
      <c r="AC28" s="213"/>
    </row>
    <row r="29" spans="1:29">
      <c r="A29" s="213"/>
      <c r="B29" s="143"/>
      <c r="C29" s="144"/>
      <c r="D29" s="144"/>
      <c r="E29" s="144"/>
      <c r="F29" s="144"/>
      <c r="G29" s="144"/>
      <c r="H29" s="145"/>
      <c r="I29" s="213"/>
      <c r="J29" s="213"/>
      <c r="K29" s="213"/>
      <c r="L29" s="213"/>
      <c r="M29" s="213"/>
      <c r="N29" s="213"/>
      <c r="O29" s="213"/>
      <c r="P29" s="213"/>
      <c r="Q29" s="213"/>
      <c r="R29" s="213"/>
      <c r="S29" s="213"/>
      <c r="T29" s="213"/>
      <c r="U29" s="213"/>
      <c r="V29" s="213"/>
      <c r="W29" s="213"/>
      <c r="X29" s="213"/>
      <c r="Y29" s="213"/>
      <c r="Z29" s="213"/>
      <c r="AA29" s="213"/>
      <c r="AB29" s="213"/>
      <c r="AC29" s="213"/>
    </row>
    <row r="30" spans="1:29">
      <c r="A30" s="213"/>
      <c r="B30" s="143"/>
      <c r="C30" s="144"/>
      <c r="D30" s="144"/>
      <c r="E30" s="144"/>
      <c r="F30" s="144"/>
      <c r="G30" s="144"/>
      <c r="H30" s="145"/>
      <c r="I30" s="213"/>
      <c r="J30" s="213"/>
      <c r="K30" s="213"/>
      <c r="L30" s="213"/>
      <c r="M30" s="213"/>
      <c r="N30" s="213"/>
      <c r="O30" s="213"/>
      <c r="P30" s="213"/>
      <c r="Q30" s="213"/>
      <c r="R30" s="213"/>
      <c r="S30" s="213"/>
      <c r="T30" s="213"/>
      <c r="U30" s="213"/>
      <c r="V30" s="213"/>
      <c r="W30" s="213"/>
      <c r="X30" s="213"/>
      <c r="Y30" s="213"/>
      <c r="Z30" s="213"/>
      <c r="AA30" s="213"/>
      <c r="AB30" s="213"/>
      <c r="AC30" s="213"/>
    </row>
    <row r="31" spans="1:29">
      <c r="A31" s="213"/>
      <c r="B31" s="143"/>
      <c r="C31" s="144"/>
      <c r="D31" s="144"/>
      <c r="E31" s="144"/>
      <c r="F31" s="144"/>
      <c r="G31" s="144"/>
      <c r="H31" s="145"/>
      <c r="I31" s="213"/>
      <c r="J31" s="213"/>
      <c r="K31" s="213"/>
      <c r="L31" s="213"/>
      <c r="M31" s="213"/>
      <c r="N31" s="213"/>
      <c r="O31" s="213"/>
      <c r="P31" s="213"/>
      <c r="Q31" s="213"/>
      <c r="R31" s="213"/>
      <c r="S31" s="213"/>
      <c r="T31" s="213"/>
      <c r="U31" s="213"/>
      <c r="V31" s="213"/>
      <c r="W31" s="213"/>
      <c r="X31" s="213"/>
      <c r="Y31" s="213"/>
      <c r="Z31" s="213"/>
      <c r="AA31" s="213"/>
      <c r="AB31" s="213"/>
      <c r="AC31" s="213"/>
    </row>
    <row r="32" spans="1:29">
      <c r="A32" s="213"/>
      <c r="B32" s="143"/>
      <c r="C32" s="144"/>
      <c r="D32" s="144"/>
      <c r="E32" s="144"/>
      <c r="F32" s="144"/>
      <c r="G32" s="144"/>
      <c r="H32" s="145"/>
      <c r="I32" s="213"/>
      <c r="J32" s="213"/>
      <c r="K32" s="213"/>
      <c r="L32" s="213"/>
      <c r="M32" s="213"/>
      <c r="N32" s="213"/>
      <c r="O32" s="213"/>
      <c r="P32" s="213"/>
      <c r="Q32" s="213"/>
      <c r="R32" s="213"/>
      <c r="S32" s="213"/>
      <c r="T32" s="213"/>
      <c r="U32" s="213"/>
      <c r="V32" s="213"/>
      <c r="W32" s="213"/>
      <c r="X32" s="213"/>
      <c r="Y32" s="213"/>
      <c r="Z32" s="213"/>
      <c r="AA32" s="213"/>
      <c r="AB32" s="213"/>
      <c r="AC32" s="213"/>
    </row>
    <row r="33" spans="1:29">
      <c r="A33" s="213"/>
      <c r="B33" s="143"/>
      <c r="C33" s="144"/>
      <c r="D33" s="144"/>
      <c r="E33" s="144"/>
      <c r="F33" s="144"/>
      <c r="G33" s="144"/>
      <c r="H33" s="145"/>
      <c r="I33" s="213"/>
      <c r="J33" s="213"/>
      <c r="K33" s="213"/>
      <c r="L33" s="213"/>
      <c r="M33" s="213"/>
      <c r="N33" s="213"/>
      <c r="O33" s="213"/>
      <c r="P33" s="213"/>
      <c r="Q33" s="213"/>
      <c r="R33" s="213"/>
      <c r="S33" s="213"/>
      <c r="T33" s="213"/>
      <c r="U33" s="213"/>
      <c r="V33" s="213"/>
      <c r="W33" s="213"/>
      <c r="X33" s="213"/>
      <c r="Y33" s="213"/>
      <c r="Z33" s="213"/>
      <c r="AA33" s="213"/>
      <c r="AB33" s="213"/>
      <c r="AC33" s="213"/>
    </row>
    <row r="34" spans="1:29">
      <c r="A34" s="213"/>
      <c r="B34" s="143"/>
      <c r="C34" s="144"/>
      <c r="D34" s="144"/>
      <c r="E34" s="144"/>
      <c r="F34" s="144"/>
      <c r="G34" s="144"/>
      <c r="H34" s="145"/>
      <c r="I34" s="213"/>
      <c r="J34" s="213"/>
      <c r="K34" s="213"/>
      <c r="L34" s="213"/>
      <c r="M34" s="213"/>
      <c r="N34" s="213"/>
      <c r="O34" s="213"/>
      <c r="P34" s="213"/>
      <c r="Q34" s="213"/>
      <c r="R34" s="213"/>
      <c r="S34" s="213"/>
      <c r="T34" s="213"/>
      <c r="U34" s="213"/>
      <c r="V34" s="213"/>
      <c r="W34" s="213"/>
      <c r="X34" s="213"/>
      <c r="Y34" s="213"/>
      <c r="Z34" s="213"/>
      <c r="AA34" s="213"/>
      <c r="AB34" s="213"/>
      <c r="AC34" s="213"/>
    </row>
    <row r="35" spans="1:29">
      <c r="A35" s="213"/>
      <c r="B35" s="143"/>
      <c r="C35" s="144"/>
      <c r="D35" s="144"/>
      <c r="E35" s="144"/>
      <c r="F35" s="144"/>
      <c r="G35" s="144"/>
      <c r="H35" s="145"/>
      <c r="I35" s="213"/>
      <c r="J35" s="213"/>
      <c r="K35" s="213"/>
      <c r="L35" s="213"/>
      <c r="M35" s="213"/>
      <c r="N35" s="213"/>
      <c r="O35" s="213"/>
      <c r="P35" s="213"/>
      <c r="Q35" s="213"/>
      <c r="R35" s="213"/>
      <c r="S35" s="213"/>
      <c r="T35" s="213"/>
      <c r="U35" s="213"/>
      <c r="V35" s="213"/>
      <c r="W35" s="213"/>
      <c r="X35" s="213"/>
      <c r="Y35" s="213"/>
      <c r="Z35" s="213"/>
      <c r="AA35" s="213"/>
      <c r="AB35" s="213"/>
      <c r="AC35" s="213"/>
    </row>
    <row r="36" spans="1:29">
      <c r="A36" s="213"/>
      <c r="B36" s="143"/>
      <c r="C36" s="144"/>
      <c r="D36" s="144"/>
      <c r="E36" s="144"/>
      <c r="F36" s="144"/>
      <c r="G36" s="144"/>
      <c r="H36" s="145"/>
      <c r="I36" s="213"/>
      <c r="J36" s="213"/>
      <c r="K36" s="213"/>
      <c r="L36" s="213"/>
      <c r="M36" s="213"/>
      <c r="N36" s="213"/>
      <c r="O36" s="213"/>
      <c r="P36" s="213"/>
      <c r="Q36" s="213"/>
      <c r="R36" s="213"/>
      <c r="S36" s="213"/>
      <c r="T36" s="213"/>
      <c r="U36" s="213"/>
      <c r="V36" s="213"/>
      <c r="W36" s="213"/>
      <c r="X36" s="213"/>
      <c r="Y36" s="213"/>
      <c r="Z36" s="213"/>
      <c r="AA36" s="213"/>
      <c r="AB36" s="213"/>
      <c r="AC36" s="213"/>
    </row>
    <row r="37" spans="1:29">
      <c r="A37" s="213"/>
      <c r="B37" s="143"/>
      <c r="C37" s="144"/>
      <c r="D37" s="144"/>
      <c r="E37" s="144"/>
      <c r="F37" s="144"/>
      <c r="G37" s="144"/>
      <c r="H37" s="145"/>
      <c r="I37" s="213"/>
      <c r="J37" s="213"/>
      <c r="K37" s="213"/>
      <c r="L37" s="213"/>
      <c r="M37" s="213"/>
      <c r="N37" s="213"/>
      <c r="O37" s="213"/>
      <c r="P37" s="213"/>
      <c r="Q37" s="213"/>
      <c r="R37" s="213"/>
      <c r="S37" s="213"/>
      <c r="T37" s="213"/>
      <c r="U37" s="213"/>
      <c r="V37" s="213"/>
      <c r="W37" s="213"/>
      <c r="X37" s="213"/>
      <c r="Y37" s="213"/>
      <c r="Z37" s="213"/>
      <c r="AA37" s="213"/>
      <c r="AB37" s="213"/>
      <c r="AC37" s="213"/>
    </row>
    <row r="38" spans="1:29">
      <c r="A38" s="213"/>
      <c r="B38" s="143"/>
      <c r="C38" s="144"/>
      <c r="D38" s="144"/>
      <c r="E38" s="144"/>
      <c r="F38" s="144"/>
      <c r="G38" s="144"/>
      <c r="H38" s="145"/>
      <c r="I38" s="213"/>
      <c r="J38" s="213"/>
      <c r="K38" s="213"/>
      <c r="L38" s="213"/>
      <c r="M38" s="213"/>
      <c r="N38" s="213"/>
      <c r="O38" s="213"/>
      <c r="P38" s="213"/>
      <c r="Q38" s="213"/>
      <c r="R38" s="213"/>
      <c r="S38" s="213"/>
      <c r="T38" s="213"/>
      <c r="U38" s="213"/>
      <c r="V38" s="213"/>
      <c r="W38" s="213"/>
      <c r="X38" s="213"/>
      <c r="Y38" s="213"/>
      <c r="Z38" s="213"/>
      <c r="AA38" s="213"/>
      <c r="AB38" s="213"/>
      <c r="AC38" s="213"/>
    </row>
    <row r="39" spans="1:29">
      <c r="A39" s="213"/>
      <c r="B39" s="143"/>
      <c r="C39" s="144"/>
      <c r="D39" s="144"/>
      <c r="E39" s="144"/>
      <c r="F39" s="144"/>
      <c r="G39" s="144"/>
      <c r="H39" s="145"/>
      <c r="I39" s="213"/>
      <c r="J39" s="213"/>
      <c r="K39" s="213"/>
      <c r="L39" s="213"/>
      <c r="M39" s="213"/>
      <c r="N39" s="213"/>
      <c r="O39" s="213"/>
      <c r="P39" s="213"/>
      <c r="Q39" s="213"/>
      <c r="R39" s="213"/>
      <c r="S39" s="213"/>
      <c r="T39" s="213"/>
      <c r="U39" s="213"/>
      <c r="V39" s="213"/>
      <c r="W39" s="213"/>
      <c r="X39" s="213"/>
      <c r="Y39" s="213"/>
      <c r="Z39" s="213"/>
      <c r="AA39" s="213"/>
      <c r="AB39" s="213"/>
      <c r="AC39" s="213"/>
    </row>
    <row r="40" spans="1:29">
      <c r="A40" s="213"/>
      <c r="B40" s="143"/>
      <c r="C40" s="144"/>
      <c r="D40" s="144"/>
      <c r="E40" s="144"/>
      <c r="F40" s="144"/>
      <c r="G40" s="144"/>
      <c r="H40" s="145"/>
      <c r="I40" s="213"/>
      <c r="J40" s="213"/>
      <c r="K40" s="213"/>
      <c r="L40" s="213"/>
      <c r="M40" s="213"/>
      <c r="N40" s="213"/>
      <c r="O40" s="213"/>
      <c r="P40" s="213"/>
      <c r="Q40" s="213"/>
      <c r="R40" s="213"/>
      <c r="S40" s="213"/>
      <c r="T40" s="213"/>
      <c r="U40" s="213"/>
      <c r="V40" s="213"/>
      <c r="W40" s="213"/>
      <c r="X40" s="213"/>
      <c r="Y40" s="213"/>
      <c r="Z40" s="213"/>
      <c r="AA40" s="213"/>
      <c r="AB40" s="213"/>
      <c r="AC40" s="213"/>
    </row>
    <row r="41" spans="1:29">
      <c r="A41" s="213"/>
      <c r="B41" s="143"/>
      <c r="C41" s="144"/>
      <c r="D41" s="144"/>
      <c r="E41" s="144"/>
      <c r="F41" s="144"/>
      <c r="G41" s="144"/>
      <c r="H41" s="145"/>
      <c r="I41" s="213"/>
      <c r="J41" s="213"/>
      <c r="K41" s="213"/>
      <c r="L41" s="213"/>
      <c r="M41" s="213"/>
      <c r="N41" s="213"/>
      <c r="O41" s="213"/>
      <c r="P41" s="213"/>
      <c r="Q41" s="213"/>
      <c r="R41" s="213"/>
      <c r="S41" s="213"/>
      <c r="T41" s="213"/>
      <c r="U41" s="213"/>
      <c r="V41" s="213"/>
      <c r="W41" s="213"/>
      <c r="X41" s="213"/>
      <c r="Y41" s="213"/>
      <c r="Z41" s="213"/>
      <c r="AA41" s="213"/>
      <c r="AB41" s="213"/>
      <c r="AC41" s="213"/>
    </row>
    <row r="42" spans="1:29">
      <c r="A42" s="213"/>
      <c r="B42" s="143"/>
      <c r="C42" s="144"/>
      <c r="D42" s="144"/>
      <c r="E42" s="144"/>
      <c r="F42" s="144"/>
      <c r="G42" s="144"/>
      <c r="H42" s="145"/>
      <c r="I42" s="213"/>
      <c r="J42" s="213"/>
      <c r="K42" s="213"/>
      <c r="L42" s="213"/>
      <c r="M42" s="213"/>
      <c r="N42" s="213"/>
      <c r="O42" s="213"/>
      <c r="P42" s="213"/>
      <c r="Q42" s="213"/>
      <c r="R42" s="213"/>
      <c r="S42" s="213"/>
      <c r="T42" s="213"/>
      <c r="U42" s="213"/>
      <c r="V42" s="213"/>
      <c r="W42" s="213"/>
      <c r="X42" s="213"/>
      <c r="Y42" s="213"/>
      <c r="Z42" s="213"/>
      <c r="AA42" s="213"/>
      <c r="AB42" s="213"/>
      <c r="AC42" s="213"/>
    </row>
    <row r="43" spans="1:29">
      <c r="A43" s="213"/>
      <c r="B43" s="143"/>
      <c r="C43" s="144"/>
      <c r="D43" s="144"/>
      <c r="E43" s="144"/>
      <c r="F43" s="144"/>
      <c r="G43" s="144"/>
      <c r="H43" s="145"/>
      <c r="I43" s="213"/>
      <c r="J43" s="213"/>
      <c r="K43" s="213"/>
      <c r="L43" s="213"/>
      <c r="M43" s="213"/>
      <c r="N43" s="213"/>
      <c r="O43" s="213"/>
      <c r="P43" s="213"/>
      <c r="Q43" s="213"/>
      <c r="R43" s="213"/>
      <c r="S43" s="213"/>
      <c r="T43" s="213"/>
      <c r="U43" s="213"/>
      <c r="V43" s="213"/>
      <c r="W43" s="213"/>
      <c r="X43" s="213"/>
      <c r="Y43" s="213"/>
      <c r="Z43" s="213"/>
      <c r="AA43" s="213"/>
      <c r="AB43" s="213"/>
      <c r="AC43" s="213"/>
    </row>
    <row r="44" spans="1:29">
      <c r="A44" s="213"/>
      <c r="B44" s="143"/>
      <c r="C44" s="144"/>
      <c r="D44" s="144"/>
      <c r="E44" s="144"/>
      <c r="F44" s="144"/>
      <c r="G44" s="144"/>
      <c r="H44" s="145"/>
      <c r="I44" s="213"/>
      <c r="J44" s="213"/>
      <c r="K44" s="213"/>
      <c r="L44" s="213"/>
      <c r="M44" s="213"/>
      <c r="N44" s="213"/>
      <c r="O44" s="213"/>
      <c r="P44" s="213"/>
      <c r="Q44" s="213"/>
      <c r="R44" s="213"/>
      <c r="S44" s="213"/>
      <c r="T44" s="213"/>
      <c r="U44" s="213"/>
      <c r="V44" s="213"/>
      <c r="W44" s="213"/>
      <c r="X44" s="213"/>
      <c r="Y44" s="213"/>
      <c r="Z44" s="213"/>
      <c r="AA44" s="213"/>
      <c r="AB44" s="213"/>
      <c r="AC44" s="213"/>
    </row>
    <row r="45" spans="1:29">
      <c r="A45" s="213"/>
      <c r="B45" s="143"/>
      <c r="C45" s="144"/>
      <c r="D45" s="144"/>
      <c r="E45" s="144"/>
      <c r="F45" s="144"/>
      <c r="G45" s="144"/>
      <c r="H45" s="145"/>
      <c r="I45" s="213"/>
      <c r="J45" s="213"/>
      <c r="K45" s="213"/>
      <c r="L45" s="213"/>
      <c r="M45" s="213"/>
      <c r="N45" s="213"/>
      <c r="O45" s="213"/>
      <c r="P45" s="213"/>
      <c r="Q45" s="213"/>
      <c r="R45" s="213"/>
      <c r="S45" s="213"/>
      <c r="T45" s="213"/>
      <c r="U45" s="213"/>
      <c r="V45" s="213"/>
      <c r="W45" s="213"/>
      <c r="X45" s="213"/>
      <c r="Y45" s="213"/>
      <c r="Z45" s="213"/>
      <c r="AA45" s="213"/>
      <c r="AB45" s="213"/>
      <c r="AC45" s="213"/>
    </row>
    <row r="46" spans="1:29">
      <c r="A46" s="213"/>
      <c r="B46" s="143"/>
      <c r="C46" s="144"/>
      <c r="D46" s="144"/>
      <c r="E46" s="144"/>
      <c r="F46" s="144"/>
      <c r="G46" s="144"/>
      <c r="H46" s="145"/>
      <c r="I46" s="213"/>
      <c r="J46" s="213"/>
      <c r="K46" s="213"/>
      <c r="L46" s="213"/>
      <c r="M46" s="213"/>
      <c r="N46" s="213"/>
      <c r="O46" s="213"/>
      <c r="P46" s="213"/>
      <c r="Q46" s="213"/>
      <c r="R46" s="213"/>
      <c r="S46" s="213"/>
      <c r="T46" s="213"/>
      <c r="U46" s="213"/>
      <c r="V46" s="213"/>
      <c r="W46" s="213"/>
      <c r="X46" s="213"/>
      <c r="Y46" s="213"/>
      <c r="Z46" s="213"/>
      <c r="AA46" s="213"/>
      <c r="AB46" s="213"/>
      <c r="AC46" s="213"/>
    </row>
    <row r="47" spans="1:29" ht="36.75" customHeight="1" thickBot="1">
      <c r="A47" s="213"/>
      <c r="B47" s="146"/>
      <c r="C47" s="314" t="s">
        <v>141</v>
      </c>
      <c r="D47" s="315"/>
      <c r="E47" s="315"/>
      <c r="F47" s="315"/>
      <c r="G47" s="315"/>
      <c r="H47" s="147"/>
      <c r="I47" s="213"/>
      <c r="J47" s="213"/>
      <c r="K47" s="213"/>
      <c r="L47" s="213"/>
      <c r="M47" s="213"/>
      <c r="N47" s="213"/>
      <c r="O47" s="213"/>
      <c r="P47" s="213"/>
      <c r="Q47" s="213"/>
      <c r="R47" s="213"/>
      <c r="S47" s="213"/>
      <c r="T47" s="213"/>
      <c r="U47" s="213"/>
      <c r="V47" s="213"/>
      <c r="W47" s="213"/>
      <c r="X47" s="213"/>
      <c r="Y47" s="213"/>
      <c r="Z47" s="213"/>
      <c r="AA47" s="213"/>
      <c r="AB47" s="213"/>
      <c r="AC47" s="213"/>
    </row>
    <row r="48" spans="1:29">
      <c r="A48" s="213"/>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row>
    <row r="49" spans="1:29">
      <c r="A49" s="213"/>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row>
    <row r="50" spans="1:29">
      <c r="A50" s="213"/>
      <c r="B50" s="213"/>
      <c r="C50" s="215"/>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row>
    <row r="51" spans="1:29">
      <c r="A51" s="213"/>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row>
    <row r="52" spans="1:29">
      <c r="A52" s="213"/>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row>
    <row r="53" spans="1:29">
      <c r="A53" s="213"/>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row>
    <row r="54" spans="1:29">
      <c r="A54" s="213"/>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row>
    <row r="55" spans="1:29">
      <c r="A55" s="213"/>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row>
    <row r="56" spans="1:29">
      <c r="A56" s="213"/>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row>
    <row r="57" spans="1:29">
      <c r="A57" s="213"/>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row>
    <row r="58" spans="1:29">
      <c r="A58" s="213"/>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row>
    <row r="59" spans="1:29">
      <c r="A59" s="213"/>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row>
    <row r="60" spans="1:29">
      <c r="A60" s="213"/>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row>
    <row r="61" spans="1:29">
      <c r="A61" s="213"/>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row>
    <row r="62" spans="1:29">
      <c r="A62" s="213"/>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row>
    <row r="63" spans="1:29">
      <c r="A63" s="213"/>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row>
    <row r="64" spans="1:29">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row>
    <row r="65" spans="1:29">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row>
    <row r="66" spans="1:29">
      <c r="A66" s="213"/>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row>
    <row r="67" spans="1:29">
      <c r="A67" s="213"/>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row>
    <row r="68" spans="1:29">
      <c r="A68" s="213"/>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row>
    <row r="69" spans="1:29">
      <c r="A69" s="213"/>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row>
    <row r="70" spans="1:29">
      <c r="A70" s="213"/>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row>
    <row r="71" spans="1:29">
      <c r="A71" s="213"/>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row>
    <row r="72" spans="1:29">
      <c r="A72" s="213"/>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row>
    <row r="73" spans="1:29">
      <c r="A73" s="213"/>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row>
    <row r="74" spans="1:29">
      <c r="A74" s="213"/>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row>
    <row r="75" spans="1:29">
      <c r="A75" s="213"/>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row>
    <row r="76" spans="1:29">
      <c r="A76" s="213"/>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row>
    <row r="77" spans="1:29">
      <c r="A77" s="213"/>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row>
    <row r="78" spans="1:29">
      <c r="A78" s="213"/>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row>
    <row r="79" spans="1:29">
      <c r="A79" s="213"/>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row>
    <row r="80" spans="1:29">
      <c r="A80" s="213"/>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row>
    <row r="81" spans="1:29">
      <c r="A81" s="213"/>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row>
    <row r="82" spans="1:29">
      <c r="A82" s="213"/>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row>
    <row r="83" spans="1:29">
      <c r="A83" s="213"/>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row>
    <row r="84" spans="1:29">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row>
    <row r="85" spans="1:29">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row>
    <row r="86" spans="1:29">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row>
    <row r="87" spans="1:29">
      <c r="A87" s="213"/>
      <c r="B87" s="213"/>
      <c r="C87" s="213"/>
      <c r="D87" s="213"/>
      <c r="E87" s="213"/>
      <c r="F87" s="213"/>
      <c r="G87" s="213"/>
      <c r="H87" s="213"/>
      <c r="I87" s="213"/>
      <c r="J87" s="213"/>
      <c r="K87" s="213"/>
      <c r="L87" s="213"/>
      <c r="M87" s="213"/>
      <c r="N87" s="213"/>
      <c r="O87" s="213"/>
      <c r="P87" s="213"/>
      <c r="Q87" s="213"/>
      <c r="R87" s="213"/>
      <c r="S87" s="213"/>
      <c r="T87" s="213"/>
      <c r="U87" s="213"/>
      <c r="V87" s="213"/>
      <c r="W87" s="213"/>
      <c r="X87" s="213"/>
      <c r="Y87" s="213"/>
      <c r="Z87" s="213"/>
      <c r="AA87" s="213"/>
      <c r="AB87" s="213"/>
      <c r="AC87" s="213"/>
    </row>
    <row r="88" spans="1:29">
      <c r="A88" s="213"/>
      <c r="B88" s="213"/>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row>
    <row r="89" spans="1:29">
      <c r="A89" s="213"/>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row>
    <row r="90" spans="1:29">
      <c r="A90" s="213"/>
      <c r="B90" s="213"/>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row>
    <row r="91" spans="1:29">
      <c r="A91" s="213"/>
      <c r="B91" s="213"/>
      <c r="C91" s="213"/>
      <c r="D91" s="213"/>
      <c r="E91" s="213"/>
      <c r="F91" s="213"/>
      <c r="G91" s="213"/>
      <c r="H91" s="213"/>
      <c r="I91" s="213"/>
      <c r="J91" s="213"/>
      <c r="K91" s="213"/>
      <c r="L91" s="213"/>
      <c r="M91" s="213"/>
      <c r="N91" s="213"/>
      <c r="O91" s="213"/>
      <c r="P91" s="213"/>
      <c r="Q91" s="213"/>
      <c r="R91" s="213"/>
      <c r="S91" s="213"/>
      <c r="T91" s="213"/>
      <c r="U91" s="213"/>
      <c r="V91" s="213"/>
      <c r="W91" s="213"/>
      <c r="X91" s="213"/>
      <c r="Y91" s="213"/>
      <c r="Z91" s="213"/>
      <c r="AA91" s="213"/>
      <c r="AB91" s="213"/>
      <c r="AC91" s="213"/>
    </row>
    <row r="92" spans="1:29">
      <c r="A92" s="213"/>
      <c r="B92" s="213"/>
      <c r="C92" s="213"/>
      <c r="D92" s="213"/>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row>
    <row r="93" spans="1:29">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row>
    <row r="94" spans="1:29">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row>
    <row r="95" spans="1:29">
      <c r="A95" s="213"/>
      <c r="B95" s="213"/>
      <c r="C95" s="213"/>
      <c r="D95" s="213"/>
      <c r="E95" s="213"/>
      <c r="F95" s="213"/>
      <c r="G95" s="213"/>
      <c r="H95" s="213"/>
      <c r="I95" s="213"/>
      <c r="J95" s="213"/>
      <c r="K95" s="213"/>
      <c r="L95" s="213"/>
      <c r="M95" s="213"/>
      <c r="N95" s="213"/>
      <c r="O95" s="213"/>
      <c r="P95" s="213"/>
      <c r="Q95" s="213"/>
      <c r="R95" s="213"/>
      <c r="S95" s="213"/>
      <c r="T95" s="213"/>
      <c r="U95" s="213"/>
      <c r="V95" s="213"/>
      <c r="W95" s="213"/>
      <c r="X95" s="213"/>
      <c r="Y95" s="213"/>
      <c r="Z95" s="213"/>
      <c r="AA95" s="213"/>
      <c r="AB95" s="213"/>
      <c r="AC95" s="213"/>
    </row>
    <row r="96" spans="1:29">
      <c r="A96" s="213"/>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row>
    <row r="97" spans="1:29">
      <c r="A97" s="213"/>
      <c r="B97" s="213"/>
      <c r="C97" s="213"/>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row>
    <row r="98" spans="1:29">
      <c r="A98" s="213"/>
      <c r="B98" s="213"/>
      <c r="C98" s="213"/>
      <c r="D98" s="213"/>
      <c r="E98" s="213"/>
      <c r="F98" s="213"/>
      <c r="G98" s="213"/>
      <c r="H98" s="213"/>
      <c r="I98" s="213"/>
      <c r="J98" s="213"/>
      <c r="K98" s="213"/>
      <c r="L98" s="213"/>
      <c r="M98" s="213"/>
      <c r="N98" s="213"/>
      <c r="O98" s="213"/>
      <c r="P98" s="213"/>
      <c r="Q98" s="213"/>
      <c r="R98" s="213"/>
      <c r="S98" s="213"/>
      <c r="T98" s="213"/>
      <c r="U98" s="213"/>
      <c r="V98" s="213"/>
      <c r="W98" s="213"/>
      <c r="X98" s="213"/>
      <c r="Y98" s="213"/>
      <c r="Z98" s="213"/>
      <c r="AA98" s="213"/>
      <c r="AB98" s="213"/>
      <c r="AC98" s="213"/>
    </row>
    <row r="99" spans="1:29">
      <c r="A99" s="213"/>
      <c r="B99" s="213"/>
      <c r="C99" s="213"/>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row>
    <row r="100" spans="1:29">
      <c r="A100" s="213"/>
      <c r="B100" s="213"/>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t="s">
        <v>148</v>
      </c>
    </row>
  </sheetData>
  <sheetProtection algorithmName="SHA-512" hashValue="q6V8C929EzQwqyZxR0U6WmBy56VKAXMq41iQcu+A0iPcVT9fKplqJcx6igxMUhfhYyyW0f1ydop02e8Ypt4DEg==" saltValue="3IImi3u0bJMzP4NK2qOaGw==" spinCount="100000" sheet="1" objects="1" scenarios="1"/>
  <mergeCells count="3">
    <mergeCell ref="C2:G2"/>
    <mergeCell ref="C3:G3"/>
    <mergeCell ref="C47:G47"/>
  </mergeCells>
  <pageMargins left="0.51181102362204722" right="0.39370078740157483" top="0.39370078740157483" bottom="0.39370078740157483" header="0.51181102362204722" footer="0.5118110236220472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J56"/>
  <sheetViews>
    <sheetView zoomScaleNormal="100" workbookViewId="0">
      <selection activeCell="A2" sqref="A2"/>
    </sheetView>
  </sheetViews>
  <sheetFormatPr baseColWidth="10" defaultColWidth="11.42578125" defaultRowHeight="12.75"/>
  <cols>
    <col min="1" max="1" width="26.42578125" style="54" customWidth="1"/>
    <col min="2" max="2" width="16.140625" style="54" customWidth="1"/>
    <col min="3" max="3" width="51" style="54" customWidth="1"/>
    <col min="4" max="8" width="11.42578125" style="54"/>
    <col min="9" max="9" width="47.140625" style="54" customWidth="1"/>
    <col min="10" max="16384" width="11.42578125" style="54"/>
  </cols>
  <sheetData>
    <row r="1" spans="1:10">
      <c r="A1" s="75" t="s">
        <v>74</v>
      </c>
    </row>
    <row r="2" spans="1:10">
      <c r="A2" s="75"/>
      <c r="B2" s="76" t="s">
        <v>75</v>
      </c>
      <c r="C2" s="77" t="s">
        <v>76</v>
      </c>
      <c r="D2" s="78">
        <f>'Technische Angaben'!G7</f>
        <v>0</v>
      </c>
      <c r="E2" s="54" t="s">
        <v>77</v>
      </c>
    </row>
    <row r="3" spans="1:10">
      <c r="B3" s="76"/>
      <c r="C3" s="77"/>
    </row>
    <row r="4" spans="1:10">
      <c r="B4" s="76"/>
      <c r="C4" s="77"/>
    </row>
    <row r="5" spans="1:10">
      <c r="B5" s="76"/>
      <c r="C5" s="77"/>
    </row>
    <row r="6" spans="1:10">
      <c r="A6" s="54" t="s">
        <v>78</v>
      </c>
      <c r="B6" s="79" t="s">
        <v>79</v>
      </c>
      <c r="C6" s="80"/>
      <c r="I6" s="81" t="s">
        <v>80</v>
      </c>
    </row>
    <row r="7" spans="1:10">
      <c r="A7" s="54" t="s">
        <v>81</v>
      </c>
      <c r="B7" s="76"/>
      <c r="C7" s="77"/>
      <c r="I7" s="54" t="s">
        <v>62</v>
      </c>
      <c r="J7" s="78">
        <f>+'Technische Angaben'!H16</f>
        <v>0</v>
      </c>
    </row>
    <row r="8" spans="1:10">
      <c r="A8" s="54" t="s">
        <v>82</v>
      </c>
      <c r="B8" s="76" t="s">
        <v>83</v>
      </c>
      <c r="C8" s="77" t="s">
        <v>84</v>
      </c>
      <c r="D8" s="82" t="e">
        <f>0.5*$D$2^(-0.2)+1.01</f>
        <v>#DIV/0!</v>
      </c>
      <c r="E8" s="54" t="s">
        <v>6</v>
      </c>
      <c r="I8" s="54" t="s">
        <v>51</v>
      </c>
      <c r="J8" s="78">
        <f>+'Technische Angaben'!H17</f>
        <v>0</v>
      </c>
    </row>
    <row r="9" spans="1:10">
      <c r="B9" s="76" t="s">
        <v>85</v>
      </c>
      <c r="C9" s="77" t="s">
        <v>86</v>
      </c>
      <c r="D9" s="82" t="e">
        <f>6*$D$2^(-0.68)+0.04</f>
        <v>#DIV/0!</v>
      </c>
      <c r="E9" s="82" t="s">
        <v>87</v>
      </c>
      <c r="F9" s="82"/>
      <c r="G9" s="82"/>
      <c r="I9" s="54" t="s">
        <v>50</v>
      </c>
      <c r="J9" s="78">
        <f>+'Technische Angaben'!H18</f>
        <v>0</v>
      </c>
    </row>
    <row r="10" spans="1:10">
      <c r="B10" s="79"/>
      <c r="C10" s="80" t="s">
        <v>88</v>
      </c>
      <c r="D10" s="83"/>
      <c r="E10" s="82"/>
      <c r="F10" s="84" t="s">
        <v>89</v>
      </c>
      <c r="G10" s="82"/>
      <c r="I10" s="75" t="s">
        <v>90</v>
      </c>
      <c r="J10" s="75">
        <f>+J7*J8*J9*52</f>
        <v>0</v>
      </c>
    </row>
    <row r="11" spans="1:10">
      <c r="B11" s="76" t="s">
        <v>91</v>
      </c>
      <c r="C11" s="77" t="s">
        <v>92</v>
      </c>
      <c r="D11" s="82">
        <v>0.2</v>
      </c>
      <c r="E11" s="82" t="s">
        <v>87</v>
      </c>
      <c r="F11" s="82" t="e">
        <f>550*$D$2^(-1)+0.58</f>
        <v>#DIV/0!</v>
      </c>
      <c r="G11" s="82" t="s">
        <v>87</v>
      </c>
      <c r="I11" s="75" t="s">
        <v>93</v>
      </c>
      <c r="J11" s="75">
        <f>+J10*0.23</f>
        <v>0</v>
      </c>
    </row>
    <row r="12" spans="1:10">
      <c r="B12" s="76" t="s">
        <v>94</v>
      </c>
      <c r="C12" s="77" t="s">
        <v>95</v>
      </c>
      <c r="D12" s="82" t="e">
        <f>610*$D$2^(-1)+6</f>
        <v>#DIV/0!</v>
      </c>
      <c r="E12" s="82" t="s">
        <v>87</v>
      </c>
      <c r="F12" s="82" t="e">
        <f>850*$D$2^(-1)+6</f>
        <v>#DIV/0!</v>
      </c>
      <c r="G12" s="82" t="s">
        <v>87</v>
      </c>
      <c r="I12" s="75" t="s">
        <v>96</v>
      </c>
      <c r="J12" s="75">
        <f>+J10*0.59</f>
        <v>0</v>
      </c>
    </row>
    <row r="13" spans="1:10">
      <c r="B13" s="76" t="s">
        <v>97</v>
      </c>
      <c r="C13" s="77" t="s">
        <v>98</v>
      </c>
      <c r="D13" s="82" t="e">
        <f>-30*$D$2^(-0.5)-2</f>
        <v>#DIV/0!</v>
      </c>
      <c r="E13" s="82" t="s">
        <v>87</v>
      </c>
      <c r="F13" s="82" t="e">
        <f>-0.36*$D$2^(-0.15)-0.98</f>
        <v>#DIV/0!</v>
      </c>
      <c r="G13" s="82" t="s">
        <v>87</v>
      </c>
    </row>
    <row r="14" spans="1:10">
      <c r="B14" s="76" t="s">
        <v>99</v>
      </c>
      <c r="C14" s="77" t="s">
        <v>100</v>
      </c>
      <c r="D14" s="82" t="e">
        <f>100*$D$2^(-1)+0.14</f>
        <v>#DIV/0!</v>
      </c>
      <c r="E14" s="82" t="s">
        <v>87</v>
      </c>
      <c r="F14" s="82" t="e">
        <f>100*$D$2^(-1)+0.14</f>
        <v>#DIV/0!</v>
      </c>
      <c r="G14" s="82" t="s">
        <v>87</v>
      </c>
    </row>
    <row r="15" spans="1:10">
      <c r="B15" s="76"/>
      <c r="C15" s="77"/>
    </row>
    <row r="16" spans="1:10">
      <c r="B16" s="76"/>
      <c r="C16" s="77"/>
    </row>
    <row r="17" spans="2:7">
      <c r="B17" s="76"/>
      <c r="C17" s="77"/>
    </row>
    <row r="18" spans="2:7">
      <c r="B18" s="76"/>
      <c r="C18" s="77" t="s">
        <v>101</v>
      </c>
      <c r="D18" s="82" t="e">
        <f>(D11+D12+D13)*D8*D2</f>
        <v>#DIV/0!</v>
      </c>
      <c r="E18" s="82" t="s">
        <v>102</v>
      </c>
      <c r="F18" s="82" t="e">
        <f>(F11+F12+F13)*D8*D2</f>
        <v>#DIV/0!</v>
      </c>
      <c r="G18" s="82" t="s">
        <v>102</v>
      </c>
    </row>
    <row r="19" spans="2:7">
      <c r="B19" s="76"/>
      <c r="C19" s="77" t="s">
        <v>103</v>
      </c>
      <c r="D19" s="82" t="e">
        <f>(D9+D14)*$D$2</f>
        <v>#DIV/0!</v>
      </c>
      <c r="E19" s="82" t="s">
        <v>102</v>
      </c>
      <c r="F19" s="82" t="e">
        <f>(F9+F14)*$D$2</f>
        <v>#DIV/0!</v>
      </c>
      <c r="G19" s="82" t="s">
        <v>102</v>
      </c>
    </row>
    <row r="20" spans="2:7">
      <c r="B20" s="76"/>
      <c r="C20" s="85" t="s">
        <v>104</v>
      </c>
      <c r="D20" s="82" t="e">
        <f>IF('Technische Angaben'!G9&lt;1980,D18*1.2,IF('Technische Angaben'!G13="nicht gedämmt",D18*1.2,D18))</f>
        <v>#DIV/0!</v>
      </c>
      <c r="E20" s="82" t="s">
        <v>102</v>
      </c>
      <c r="F20" s="82" t="e">
        <f>IF('Technische Angaben'!G9&gt;1980,F18,F18*1.2)</f>
        <v>#DIV/0!</v>
      </c>
      <c r="G20" s="82" t="s">
        <v>102</v>
      </c>
    </row>
    <row r="21" spans="2:7">
      <c r="B21" s="76"/>
      <c r="C21" s="77" t="s">
        <v>103</v>
      </c>
      <c r="D21" s="82" t="e">
        <f>D19</f>
        <v>#DIV/0!</v>
      </c>
      <c r="E21" s="82" t="s">
        <v>102</v>
      </c>
      <c r="F21" s="82" t="e">
        <f>F19</f>
        <v>#DIV/0!</v>
      </c>
      <c r="G21" s="82" t="s">
        <v>102</v>
      </c>
    </row>
    <row r="22" spans="2:7">
      <c r="B22" s="86" t="str">
        <f>'Technische Angaben'!G11</f>
        <v>Bitte auswählen</v>
      </c>
      <c r="C22" s="85" t="s">
        <v>105</v>
      </c>
      <c r="D22" s="87" t="e">
        <f>VLOOKUP(B22,Auswahl!D3:E11,2)*D18/1000</f>
        <v>#DIV/0!</v>
      </c>
      <c r="E22" s="88" t="s">
        <v>106</v>
      </c>
      <c r="F22" s="87" t="e">
        <f>VLOOKUP(B22,Auswahl!$D$3:$E$14,2)*F18/1000</f>
        <v>#DIV/0!</v>
      </c>
      <c r="G22" s="88" t="s">
        <v>106</v>
      </c>
    </row>
    <row r="23" spans="2:7">
      <c r="B23" s="89" t="s">
        <v>30</v>
      </c>
      <c r="C23" s="85" t="s">
        <v>107</v>
      </c>
      <c r="D23" s="87" t="e">
        <f>VLOOKUP(B23,Auswahl!$D$3:$E$14,2)*D19/1000</f>
        <v>#DIV/0!</v>
      </c>
      <c r="E23" s="88" t="s">
        <v>106</v>
      </c>
      <c r="F23" s="87" t="e">
        <f>VLOOKUP(B23,Auswahl!$D$3:$E$14,2)*F19/1000</f>
        <v>#DIV/0!</v>
      </c>
      <c r="G23" s="88" t="s">
        <v>106</v>
      </c>
    </row>
    <row r="24" spans="2:7">
      <c r="B24" s="76"/>
      <c r="C24" s="77"/>
      <c r="D24" s="82"/>
      <c r="E24" s="82"/>
    </row>
    <row r="25" spans="2:7">
      <c r="B25" s="76"/>
      <c r="C25" s="77"/>
    </row>
    <row r="26" spans="2:7">
      <c r="B26" s="79" t="s">
        <v>108</v>
      </c>
      <c r="C26" s="80"/>
    </row>
    <row r="27" spans="2:7">
      <c r="B27" s="76" t="s">
        <v>94</v>
      </c>
      <c r="C27" s="77" t="s">
        <v>109</v>
      </c>
      <c r="D27" s="82">
        <v>0.25</v>
      </c>
      <c r="E27" s="82" t="s">
        <v>87</v>
      </c>
    </row>
    <row r="28" spans="2:7">
      <c r="B28" s="76" t="s">
        <v>91</v>
      </c>
      <c r="C28" s="77" t="s">
        <v>92</v>
      </c>
      <c r="D28" s="82">
        <v>0.5</v>
      </c>
      <c r="E28" s="82" t="s">
        <v>87</v>
      </c>
    </row>
    <row r="29" spans="2:7">
      <c r="B29" s="76" t="s">
        <v>97</v>
      </c>
      <c r="C29" s="77" t="s">
        <v>98</v>
      </c>
      <c r="D29" s="82">
        <v>-0.11</v>
      </c>
      <c r="E29" s="82" t="s">
        <v>87</v>
      </c>
    </row>
    <row r="30" spans="2:7">
      <c r="B30" s="76"/>
      <c r="C30" s="77"/>
    </row>
    <row r="31" spans="2:7">
      <c r="B31" s="76"/>
      <c r="C31" s="77" t="s">
        <v>110</v>
      </c>
      <c r="D31" s="54">
        <f>(D27+D28)*$D$2</f>
        <v>0</v>
      </c>
      <c r="E31" s="82" t="s">
        <v>102</v>
      </c>
    </row>
    <row r="32" spans="2:7">
      <c r="B32" s="76"/>
      <c r="C32" s="77" t="s">
        <v>111</v>
      </c>
      <c r="D32" s="54">
        <f>D29*$D$2</f>
        <v>0</v>
      </c>
      <c r="E32" s="82" t="s">
        <v>102</v>
      </c>
    </row>
    <row r="33" spans="1:7">
      <c r="B33" s="86" t="str">
        <f>B23</f>
        <v>Strom</v>
      </c>
      <c r="C33" s="85" t="s">
        <v>105</v>
      </c>
      <c r="D33" s="87">
        <f>VLOOKUP(B33,Auswahl!$D$3:$E$14,2)*D31/1000</f>
        <v>0</v>
      </c>
      <c r="E33" s="88" t="s">
        <v>106</v>
      </c>
    </row>
    <row r="34" spans="1:7">
      <c r="B34" s="86" t="str">
        <f>B22</f>
        <v>Bitte auswählen</v>
      </c>
      <c r="C34" s="85" t="s">
        <v>112</v>
      </c>
      <c r="D34" s="87">
        <f>VLOOKUP(B34,Auswahl!$D$3:$E$14,2)*D32/1000</f>
        <v>0</v>
      </c>
      <c r="E34" s="88" t="s">
        <v>106</v>
      </c>
    </row>
    <row r="35" spans="1:7">
      <c r="B35" s="76"/>
      <c r="C35" s="77"/>
    </row>
    <row r="36" spans="1:7" ht="15">
      <c r="C36" s="90" t="s">
        <v>113</v>
      </c>
      <c r="D36" s="91" t="e">
        <f>D20+D21-D31-D32</f>
        <v>#DIV/0!</v>
      </c>
      <c r="E36" s="92" t="s">
        <v>102</v>
      </c>
      <c r="F36" s="91" t="e">
        <f>F18+F19-D31-D32</f>
        <v>#DIV/0!</v>
      </c>
      <c r="G36" s="92" t="s">
        <v>102</v>
      </c>
    </row>
    <row r="37" spans="1:7" ht="16.5">
      <c r="B37" s="81"/>
      <c r="C37" s="90" t="s">
        <v>114</v>
      </c>
      <c r="D37" s="91" t="e">
        <f>D22+D23-D33-D34</f>
        <v>#DIV/0!</v>
      </c>
      <c r="E37" s="92" t="s">
        <v>106</v>
      </c>
      <c r="F37" s="91" t="e">
        <f>F22+F23-D33-D34</f>
        <v>#DIV/0!</v>
      </c>
      <c r="G37" s="92" t="s">
        <v>106</v>
      </c>
    </row>
    <row r="40" spans="1:7">
      <c r="B40" s="76" t="str">
        <f>IF('Technische Angaben'!G14="unbeheizten Bereich","ub","b")</f>
        <v>b</v>
      </c>
      <c r="C40" s="85" t="s">
        <v>115</v>
      </c>
      <c r="D40" s="93" t="e">
        <f>IF(B40="b",D36,F36)</f>
        <v>#DIV/0!</v>
      </c>
      <c r="E40" s="81" t="s">
        <v>102</v>
      </c>
    </row>
    <row r="41" spans="1:7">
      <c r="C41" s="85" t="s">
        <v>116</v>
      </c>
      <c r="D41" s="93" t="e">
        <f>IF(B40="b",D37,F37)</f>
        <v>#DIV/0!</v>
      </c>
      <c r="E41" s="81" t="s">
        <v>106</v>
      </c>
    </row>
    <row r="46" spans="1:7" ht="15">
      <c r="A46" s="81" t="s">
        <v>117</v>
      </c>
      <c r="C46" s="90" t="s">
        <v>113</v>
      </c>
      <c r="D46" s="91" t="e">
        <f>(D20*0.2)+D21</f>
        <v>#DIV/0!</v>
      </c>
      <c r="E46" s="92" t="s">
        <v>102</v>
      </c>
    </row>
    <row r="47" spans="1:7" ht="16.5">
      <c r="C47" s="90" t="s">
        <v>114</v>
      </c>
      <c r="D47" s="91" t="e">
        <f>(D22*0.2)+D23</f>
        <v>#DIV/0!</v>
      </c>
      <c r="E47" s="92" t="s">
        <v>106</v>
      </c>
    </row>
    <row r="50" spans="1:6" ht="15">
      <c r="A50" s="81" t="s">
        <v>118</v>
      </c>
      <c r="C50" s="90" t="s">
        <v>113</v>
      </c>
      <c r="D50" s="91" t="e">
        <f>IF('Technische Angaben'!H10="zentraler WW-Speicher",D46,D40)</f>
        <v>#DIV/0!</v>
      </c>
      <c r="E50" s="92" t="s">
        <v>102</v>
      </c>
    </row>
    <row r="51" spans="1:6" ht="16.5">
      <c r="A51" s="81" t="s">
        <v>119</v>
      </c>
      <c r="C51" s="90" t="s">
        <v>114</v>
      </c>
      <c r="D51" s="91" t="e">
        <f>IF('Technische Angaben'!H10="zentraler WW-Speicher",D47,D41)</f>
        <v>#DIV/0!</v>
      </c>
      <c r="E51" s="92" t="s">
        <v>106</v>
      </c>
    </row>
    <row r="52" spans="1:6">
      <c r="B52" s="81"/>
      <c r="C52" s="81"/>
      <c r="D52" s="81"/>
      <c r="E52" s="81"/>
      <c r="F52" s="81"/>
    </row>
    <row r="53" spans="1:6">
      <c r="B53" s="81"/>
      <c r="C53" s="81"/>
      <c r="D53" s="81"/>
      <c r="E53" s="81"/>
      <c r="F53" s="81"/>
    </row>
    <row r="54" spans="1:6">
      <c r="A54" s="81"/>
    </row>
    <row r="55" spans="1:6">
      <c r="A55" s="81"/>
    </row>
    <row r="56" spans="1:6">
      <c r="A56" s="81"/>
    </row>
  </sheetData>
  <pageMargins left="0.7" right="0.7" top="0.78740157499999996" bottom="0.78740157499999996"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L39"/>
  <sheetViews>
    <sheetView workbookViewId="0">
      <selection activeCell="D3" sqref="D3"/>
    </sheetView>
  </sheetViews>
  <sheetFormatPr baseColWidth="10" defaultColWidth="11.42578125" defaultRowHeight="12.75"/>
  <cols>
    <col min="1" max="1" width="48.85546875" style="2" bestFit="1" customWidth="1"/>
    <col min="2" max="2" width="22.5703125" style="2" customWidth="1"/>
    <col min="3" max="3" width="27.85546875" style="2" customWidth="1"/>
    <col min="4" max="4" width="25.28515625" style="2" customWidth="1"/>
    <col min="5" max="5" width="11.85546875" style="2" customWidth="1"/>
    <col min="6" max="6" width="11.42578125" style="2"/>
    <col min="7" max="8" width="48" style="2" bestFit="1" customWidth="1"/>
    <col min="9" max="16384" width="11.42578125" style="2"/>
  </cols>
  <sheetData>
    <row r="1" spans="1:12">
      <c r="B1" s="4"/>
      <c r="C1" s="1"/>
      <c r="D1" s="1"/>
      <c r="E1" s="1"/>
      <c r="F1" s="5"/>
    </row>
    <row r="2" spans="1:12">
      <c r="A2" s="13" t="s">
        <v>23</v>
      </c>
      <c r="B2" s="14" t="s">
        <v>24</v>
      </c>
      <c r="C2" s="10">
        <v>5</v>
      </c>
      <c r="D2" s="8"/>
      <c r="E2" s="17" t="s">
        <v>40</v>
      </c>
      <c r="F2" s="5"/>
      <c r="G2" s="5"/>
      <c r="H2" s="5"/>
      <c r="I2" s="5"/>
      <c r="J2" s="5"/>
      <c r="K2" s="5"/>
      <c r="L2" s="5"/>
    </row>
    <row r="3" spans="1:12">
      <c r="A3" s="12" t="s">
        <v>14</v>
      </c>
      <c r="B3" s="12" t="s">
        <v>14</v>
      </c>
      <c r="C3" s="1"/>
      <c r="D3" s="8" t="s">
        <v>14</v>
      </c>
      <c r="E3" s="8"/>
      <c r="F3" s="5"/>
      <c r="G3" s="1"/>
      <c r="H3" s="1"/>
      <c r="I3" s="5"/>
      <c r="J3" s="5"/>
      <c r="K3" s="5"/>
      <c r="L3" s="5"/>
    </row>
    <row r="4" spans="1:12">
      <c r="A4" s="11" t="s">
        <v>25</v>
      </c>
      <c r="B4" s="8" t="s">
        <v>25</v>
      </c>
      <c r="C4" s="1"/>
      <c r="D4" s="18" t="s">
        <v>27</v>
      </c>
      <c r="E4" s="18">
        <v>202</v>
      </c>
      <c r="F4" s="5"/>
      <c r="G4" s="5"/>
      <c r="H4" s="5"/>
      <c r="I4" s="5"/>
      <c r="J4" s="5"/>
      <c r="K4" s="5"/>
      <c r="L4" s="5"/>
    </row>
    <row r="5" spans="1:12">
      <c r="A5" s="5"/>
      <c r="B5" s="11" t="s">
        <v>22</v>
      </c>
      <c r="C5" s="3"/>
      <c r="D5" s="18" t="s">
        <v>41</v>
      </c>
      <c r="E5" s="18">
        <v>0</v>
      </c>
      <c r="F5" s="5"/>
      <c r="G5" s="5"/>
      <c r="H5" s="5"/>
      <c r="I5" s="5"/>
      <c r="J5" s="5"/>
      <c r="K5" s="5"/>
      <c r="L5" s="5"/>
    </row>
    <row r="6" spans="1:12">
      <c r="A6" s="5"/>
      <c r="B6" s="12" t="s">
        <v>17</v>
      </c>
      <c r="C6" s="1"/>
      <c r="D6" s="18" t="s">
        <v>28</v>
      </c>
      <c r="E6" s="18">
        <v>234</v>
      </c>
      <c r="F6" s="5"/>
      <c r="G6" s="5"/>
      <c r="H6" s="5"/>
      <c r="I6" s="5"/>
      <c r="J6" s="5"/>
      <c r="K6" s="5"/>
      <c r="L6" s="5"/>
    </row>
    <row r="7" spans="1:12">
      <c r="A7" s="5"/>
      <c r="B7" s="1"/>
      <c r="C7" s="3"/>
      <c r="D7" s="18" t="s">
        <v>26</v>
      </c>
      <c r="E7" s="18">
        <v>266</v>
      </c>
      <c r="F7" s="5"/>
      <c r="G7" s="5"/>
      <c r="H7" s="5"/>
      <c r="I7" s="5"/>
      <c r="J7" s="5"/>
      <c r="K7" s="5"/>
      <c r="L7" s="5"/>
    </row>
    <row r="8" spans="1:12">
      <c r="A8" s="5"/>
      <c r="B8" s="3"/>
      <c r="C8" s="3"/>
      <c r="D8" s="18" t="s">
        <v>42</v>
      </c>
      <c r="E8" s="18">
        <v>303</v>
      </c>
      <c r="F8" s="5"/>
      <c r="G8" s="5"/>
      <c r="H8" s="5"/>
      <c r="I8" s="5"/>
      <c r="J8" s="5"/>
      <c r="K8" s="5"/>
      <c r="L8" s="5"/>
    </row>
    <row r="9" spans="1:12">
      <c r="A9" s="14" t="s">
        <v>29</v>
      </c>
      <c r="B9" s="13" t="s">
        <v>69</v>
      </c>
      <c r="C9" s="10">
        <v>6</v>
      </c>
      <c r="D9" s="18" t="s">
        <v>43</v>
      </c>
      <c r="E9" s="18">
        <v>200</v>
      </c>
      <c r="F9" s="5"/>
      <c r="G9" s="5"/>
      <c r="H9" s="5"/>
      <c r="I9" s="5"/>
      <c r="J9" s="5"/>
      <c r="K9" s="5"/>
      <c r="L9" s="5"/>
    </row>
    <row r="10" spans="1:12">
      <c r="A10" s="12" t="s">
        <v>14</v>
      </c>
      <c r="B10" s="12" t="s">
        <v>14</v>
      </c>
      <c r="C10" s="1"/>
      <c r="D10" s="18" t="s">
        <v>30</v>
      </c>
      <c r="E10" s="18">
        <v>590</v>
      </c>
      <c r="F10" s="5"/>
      <c r="G10" s="5"/>
      <c r="H10" s="5"/>
      <c r="I10" s="5"/>
      <c r="J10" s="5"/>
      <c r="K10" s="5"/>
      <c r="L10" s="5"/>
    </row>
    <row r="11" spans="1:12">
      <c r="A11" s="12" t="s">
        <v>26</v>
      </c>
      <c r="B11" s="12" t="s">
        <v>26</v>
      </c>
      <c r="C11" s="5"/>
      <c r="D11" s="18" t="s">
        <v>73</v>
      </c>
      <c r="E11" s="67">
        <f>+E10/3</f>
        <v>196.66666666666666</v>
      </c>
      <c r="F11" s="5"/>
      <c r="G11" s="5"/>
      <c r="H11" s="5"/>
      <c r="I11" s="5"/>
      <c r="J11" s="5"/>
      <c r="K11" s="5"/>
      <c r="L11" s="5"/>
    </row>
    <row r="12" spans="1:12">
      <c r="A12" s="12" t="s">
        <v>27</v>
      </c>
      <c r="B12" s="12" t="s">
        <v>27</v>
      </c>
      <c r="C12" s="5"/>
      <c r="F12" s="5"/>
      <c r="G12" s="5"/>
      <c r="H12" s="5"/>
      <c r="I12" s="5"/>
      <c r="J12" s="5"/>
      <c r="K12" s="5"/>
      <c r="L12" s="5"/>
    </row>
    <row r="13" spans="1:12">
      <c r="A13" s="11" t="s">
        <v>39</v>
      </c>
      <c r="B13" s="11" t="s">
        <v>39</v>
      </c>
      <c r="C13" s="5"/>
      <c r="F13" s="5"/>
      <c r="G13" s="5"/>
      <c r="H13" s="5"/>
      <c r="I13" s="5"/>
      <c r="J13" s="5"/>
      <c r="K13" s="5"/>
      <c r="L13" s="5"/>
    </row>
    <row r="14" spans="1:12">
      <c r="A14" s="12" t="s">
        <v>28</v>
      </c>
      <c r="B14" s="12" t="s">
        <v>28</v>
      </c>
      <c r="C14" s="5"/>
      <c r="F14" s="5"/>
      <c r="G14" s="5"/>
      <c r="H14" s="5"/>
      <c r="I14" s="5"/>
      <c r="J14" s="5"/>
      <c r="K14" s="5"/>
      <c r="L14" s="5"/>
    </row>
    <row r="15" spans="1:12">
      <c r="A15" s="7" t="s">
        <v>30</v>
      </c>
      <c r="B15" s="7" t="s">
        <v>30</v>
      </c>
      <c r="C15" s="5"/>
      <c r="F15" s="5"/>
      <c r="G15" s="5"/>
      <c r="H15" s="5"/>
      <c r="I15" s="5"/>
      <c r="J15" s="5"/>
      <c r="K15" s="5"/>
      <c r="L15" s="5"/>
    </row>
    <row r="16" spans="1:12">
      <c r="A16" s="7"/>
      <c r="B16" s="11" t="s">
        <v>70</v>
      </c>
      <c r="C16" s="5"/>
      <c r="D16" s="5"/>
      <c r="E16" s="5"/>
      <c r="F16" s="5"/>
      <c r="G16" s="5"/>
      <c r="H16" s="5"/>
      <c r="I16" s="5"/>
      <c r="J16" s="5"/>
      <c r="K16" s="5"/>
      <c r="L16" s="5"/>
    </row>
    <row r="17" spans="1:12">
      <c r="A17" s="7"/>
      <c r="B17" s="11" t="s">
        <v>71</v>
      </c>
      <c r="C17" s="5"/>
      <c r="D17" s="5"/>
      <c r="E17" s="5"/>
      <c r="F17" s="5"/>
      <c r="G17" s="5"/>
      <c r="H17" s="5"/>
      <c r="I17" s="5"/>
      <c r="J17" s="5"/>
      <c r="K17" s="5"/>
      <c r="L17" s="5"/>
    </row>
    <row r="18" spans="1:12">
      <c r="A18" s="7"/>
      <c r="B18" s="11"/>
      <c r="C18" s="5"/>
      <c r="D18" s="5"/>
      <c r="E18" s="5"/>
      <c r="F18" s="5"/>
      <c r="G18" s="5"/>
      <c r="H18" s="5"/>
      <c r="I18" s="5"/>
      <c r="J18" s="5"/>
      <c r="K18" s="5"/>
      <c r="L18" s="5"/>
    </row>
    <row r="19" spans="1:12">
      <c r="A19" s="14" t="s">
        <v>45</v>
      </c>
      <c r="B19" s="12"/>
      <c r="C19" s="5"/>
      <c r="D19" s="5"/>
      <c r="E19" s="5"/>
      <c r="F19" s="5"/>
      <c r="G19" s="5"/>
      <c r="H19" s="5"/>
      <c r="I19" s="5"/>
      <c r="J19" s="5"/>
      <c r="K19" s="5"/>
      <c r="L19" s="5"/>
    </row>
    <row r="20" spans="1:12">
      <c r="A20" s="21" t="s">
        <v>14</v>
      </c>
      <c r="B20" s="12"/>
      <c r="C20" s="5"/>
      <c r="D20" s="5"/>
      <c r="E20" s="5"/>
      <c r="F20" s="5"/>
      <c r="G20" s="5"/>
      <c r="H20" s="5"/>
      <c r="I20" s="5"/>
      <c r="J20" s="5"/>
      <c r="K20" s="5"/>
      <c r="L20" s="5"/>
    </row>
    <row r="21" spans="1:12">
      <c r="A21" s="20" t="s">
        <v>46</v>
      </c>
      <c r="B21" s="12"/>
      <c r="C21" s="5"/>
      <c r="D21" s="5"/>
      <c r="E21" s="5"/>
      <c r="F21" s="5"/>
      <c r="G21" s="5"/>
      <c r="H21" s="5"/>
      <c r="I21" s="5"/>
      <c r="J21" s="5"/>
      <c r="K21" s="5"/>
      <c r="L21" s="5"/>
    </row>
    <row r="22" spans="1:12">
      <c r="A22" s="20" t="s">
        <v>47</v>
      </c>
      <c r="B22" s="5"/>
      <c r="C22" s="5"/>
      <c r="D22" s="1"/>
      <c r="E22" s="5"/>
      <c r="F22" s="5"/>
      <c r="G22" s="5"/>
      <c r="H22" s="5"/>
      <c r="I22" s="5"/>
      <c r="J22" s="5"/>
      <c r="K22" s="5"/>
      <c r="L22" s="5"/>
    </row>
    <row r="23" spans="1:12">
      <c r="A23" s="1"/>
      <c r="B23" s="1"/>
      <c r="C23" s="1"/>
      <c r="D23" s="1"/>
      <c r="E23" s="5"/>
      <c r="F23" s="5"/>
      <c r="G23" s="5"/>
      <c r="H23" s="5"/>
      <c r="I23" s="5"/>
      <c r="J23" s="5"/>
      <c r="K23" s="5"/>
      <c r="L23" s="5"/>
    </row>
    <row r="24" spans="1:12">
      <c r="A24" s="15" t="s">
        <v>31</v>
      </c>
      <c r="B24" s="14" t="s">
        <v>32</v>
      </c>
      <c r="C24" s="9" t="s">
        <v>36</v>
      </c>
      <c r="D24" s="19"/>
      <c r="E24" s="5"/>
      <c r="F24" s="5"/>
      <c r="G24" s="5"/>
      <c r="H24" s="5"/>
      <c r="I24" s="5"/>
      <c r="J24" s="5"/>
      <c r="K24" s="5"/>
      <c r="L24" s="5"/>
    </row>
    <row r="25" spans="1:12">
      <c r="A25" s="7" t="s">
        <v>14</v>
      </c>
      <c r="B25" s="12" t="s">
        <v>14</v>
      </c>
      <c r="C25" s="5"/>
      <c r="D25" s="1"/>
      <c r="E25" s="5"/>
      <c r="F25" s="5"/>
      <c r="G25" s="5"/>
      <c r="H25" s="5"/>
      <c r="I25" s="5"/>
      <c r="J25" s="5"/>
      <c r="K25" s="5"/>
      <c r="L25" s="5"/>
    </row>
    <row r="26" spans="1:12">
      <c r="A26" s="7" t="s">
        <v>33</v>
      </c>
      <c r="B26" s="12" t="s">
        <v>35</v>
      </c>
      <c r="C26" s="5"/>
      <c r="D26" s="1"/>
      <c r="E26" s="5"/>
      <c r="F26" s="5"/>
      <c r="G26" s="5"/>
      <c r="H26" s="5"/>
      <c r="I26" s="5"/>
      <c r="J26" s="5"/>
      <c r="K26" s="5"/>
      <c r="L26" s="5"/>
    </row>
    <row r="27" spans="1:12">
      <c r="A27" s="6" t="s">
        <v>34</v>
      </c>
      <c r="B27" s="6" t="s">
        <v>22</v>
      </c>
      <c r="C27" s="5"/>
      <c r="D27" s="1"/>
    </row>
    <row r="28" spans="1:12">
      <c r="A28" s="7"/>
      <c r="B28" s="16" t="s">
        <v>17</v>
      </c>
    </row>
    <row r="29" spans="1:12">
      <c r="A29" s="5"/>
    </row>
    <row r="30" spans="1:12">
      <c r="A30" s="63" t="s">
        <v>66</v>
      </c>
    </row>
    <row r="31" spans="1:12">
      <c r="A31" s="21" t="s">
        <v>14</v>
      </c>
    </row>
    <row r="32" spans="1:12">
      <c r="A32" s="21" t="s">
        <v>65</v>
      </c>
    </row>
    <row r="33" spans="1:2">
      <c r="A33" s="20" t="s">
        <v>68</v>
      </c>
    </row>
    <row r="34" spans="1:2">
      <c r="A34" s="22" t="s">
        <v>56</v>
      </c>
      <c r="B34" s="15"/>
    </row>
    <row r="35" spans="1:2">
      <c r="A35" s="2">
        <f>IF('Technische Angaben'!$H$10="zentraler WW-Speicher",0,10000)</f>
        <v>10000</v>
      </c>
    </row>
    <row r="39" spans="1:2">
      <c r="A39" s="8" t="s">
        <v>61</v>
      </c>
      <c r="B39" s="2" t="b">
        <v>1</v>
      </c>
    </row>
  </sheetData>
  <sheetProtection select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19</vt:i4>
      </vt:variant>
    </vt:vector>
  </HeadingPairs>
  <TitlesOfParts>
    <vt:vector size="25" baseType="lpstr">
      <vt:lpstr>Erläuterung</vt:lpstr>
      <vt:lpstr>Basisdatenblatt</vt:lpstr>
      <vt:lpstr>Technische Angaben</vt:lpstr>
      <vt:lpstr>Vorhabenbeschreibung</vt:lpstr>
      <vt:lpstr>Annahmen</vt:lpstr>
      <vt:lpstr>Auswahl</vt:lpstr>
      <vt:lpstr>art</vt:lpstr>
      <vt:lpstr>cent</vt:lpstr>
      <vt:lpstr>co</vt:lpstr>
      <vt:lpstr>Basisdatenblatt!Druckbereich</vt:lpstr>
      <vt:lpstr>Erläuterung!Druckbereich</vt:lpstr>
      <vt:lpstr>'Technische Angaben'!Druckbereich</vt:lpstr>
      <vt:lpstr>Vorhabenbeschreibung!Druckbereich</vt:lpstr>
      <vt:lpstr>eeklasse</vt:lpstr>
      <vt:lpstr>fq</vt:lpstr>
      <vt:lpstr>Geraetetyp</vt:lpstr>
      <vt:lpstr>jn</vt:lpstr>
      <vt:lpstr>regelnach</vt:lpstr>
      <vt:lpstr>regelungstyp</vt:lpstr>
      <vt:lpstr>regelungstyp2</vt:lpstr>
      <vt:lpstr>regelvor</vt:lpstr>
      <vt:lpstr>Basisdatenblatt!Sanierungsmaßnahme</vt:lpstr>
      <vt:lpstr>WRG</vt:lpstr>
      <vt:lpstr>wrgklasse</vt:lpstr>
      <vt:lpstr>wrgklasse2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4.2.10a -  Warmwasserbereitungsanlagen</dc:title>
  <dc:creator>zug GmbH</dc:creator>
  <cp:keywords>Kommunalrichtlinie</cp:keywords>
  <cp:lastPrinted>2021-12-15T10:18:47Z</cp:lastPrinted>
  <dcterms:created xsi:type="dcterms:W3CDTF">2002-06-03T11:56:04Z</dcterms:created>
  <dcterms:modified xsi:type="dcterms:W3CDTF">2021-12-16T09:43:06Z</dcterms:modified>
</cp:coreProperties>
</file>