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C:\Users\robert.golchert\Desktop\"/>
    </mc:Choice>
  </mc:AlternateContent>
  <xr:revisionPtr revIDLastSave="0" documentId="13_ncr:1_{B9D7C62A-06C9-405C-B0DF-97BC11759ED6}" xr6:coauthVersionLast="47" xr6:coauthVersionMax="47" xr10:uidLastSave="{00000000-0000-0000-0000-000000000000}"/>
  <workbookProtection workbookPassword="C730" lockStructure="1"/>
  <bookViews>
    <workbookView xWindow="28680" yWindow="-120" windowWidth="29040" windowHeight="15720" tabRatio="881" xr2:uid="{00000000-000D-0000-FFFF-FFFF00000000}"/>
  </bookViews>
  <sheets>
    <sheet name="Basisdatenblatt" sheetId="12" r:id="rId1"/>
    <sheet name="Maßnahme" sheetId="60" r:id="rId2"/>
    <sheet name="Verfahrenstechnik" sheetId="75" r:id="rId3"/>
    <sheet name="WErte" sheetId="50" state="hidden" r:id="rId4"/>
    <sheet name="Bilder" sheetId="64" state="hidden" r:id="rId5"/>
    <sheet name="Ausgabentab. Faulung" sheetId="62" state="hidden" r:id="rId6"/>
  </sheets>
  <definedNames>
    <definedName name="_xlnm.Print_Area" localSheetId="0">Basisdatenblatt!$B$2:$I$37</definedName>
    <definedName name="_xlnm.Print_Area" localSheetId="1">Maßnahme!$B$2:$I$28</definedName>
    <definedName name="_xlnm.Print_Area" localSheetId="2">Verfahrenstechnik!$A$1:$C$101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60" l="1"/>
  <c r="D99" i="75" l="1"/>
  <c r="D95" i="75"/>
  <c r="D91" i="75"/>
  <c r="D83" i="75"/>
  <c r="D76" i="75"/>
  <c r="D71" i="75"/>
  <c r="D67" i="75"/>
  <c r="D63" i="75"/>
  <c r="D51" i="75"/>
  <c r="D46" i="75"/>
  <c r="D39" i="75"/>
  <c r="D23" i="75"/>
  <c r="D15" i="75"/>
  <c r="H20" i="60" l="1"/>
  <c r="F20" i="12" s="1"/>
  <c r="I27" i="12"/>
  <c r="C92" i="75" l="1"/>
  <c r="H14" i="60" s="1"/>
  <c r="C10" i="75" l="1"/>
  <c r="H12" i="60" s="1"/>
  <c r="C96" i="75" l="1"/>
  <c r="H15" i="60" s="1"/>
  <c r="C4" i="75"/>
  <c r="H11" i="60" l="1"/>
  <c r="I17" i="12"/>
  <c r="I12" i="12"/>
  <c r="I11" i="12" l="1"/>
  <c r="F22" i="12" l="1"/>
  <c r="I22" i="12" l="1"/>
  <c r="I20" i="12"/>
  <c r="C64" i="75"/>
  <c r="H13" i="60" l="1"/>
  <c r="H16" i="60" s="1"/>
  <c r="F16" i="12" s="1"/>
  <c r="I16" i="12" s="1"/>
  <c r="C2" i="75"/>
  <c r="F18" i="12" l="1"/>
  <c r="F23" i="12" s="1"/>
  <c r="I23" i="12" s="1"/>
  <c r="I18" i="12"/>
  <c r="H37" i="12" l="1"/>
  <c r="I37" i="12" s="1"/>
  <c r="D37" i="12" s="1"/>
</calcChain>
</file>

<file path=xl/sharedStrings.xml><?xml version="1.0" encoding="utf-8"?>
<sst xmlns="http://schemas.openxmlformats.org/spreadsheetml/2006/main" count="329" uniqueCount="292">
  <si>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</si>
  <si>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</si>
  <si>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</si>
  <si>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</si>
  <si>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</si>
  <si>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</si>
  <si>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</si>
  <si>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</si>
  <si>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</si>
  <si>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</si>
  <si>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</si>
  <si>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</si>
  <si>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</si>
  <si>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</si>
  <si>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</si>
  <si>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</si>
  <si>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</si>
  <si>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</si>
  <si>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</si>
  <si>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</si>
  <si>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</si>
  <si>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</si>
  <si>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</si>
  <si>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</si>
  <si>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</si>
  <si>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</si>
  <si>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</si>
  <si>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</si>
  <si>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</si>
  <si>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</si>
  <si>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</si>
  <si>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</si>
  <si>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</si>
  <si>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</si>
  <si>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</si>
  <si>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</si>
  <si>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</si>
  <si>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</si>
  <si>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</si>
  <si>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</si>
  <si>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</si>
  <si>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</si>
  <si>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</si>
  <si>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</si>
  <si>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</si>
  <si>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</si>
  <si>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</si>
  <si>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</si>
  <si>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</si>
  <si>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</si>
  <si>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</si>
  <si>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</si>
  <si>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</si>
  <si>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</si>
  <si>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</si>
  <si>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</si>
  <si>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</si>
  <si>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</si>
  <si>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</si>
  <si>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</si>
  <si>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</si>
  <si>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</si>
  <si>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</si>
  <si>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</si>
  <si>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</si>
  <si>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</si>
  <si>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</si>
  <si>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</si>
  <si>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</si>
  <si>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</si>
  <si>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</si>
  <si>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</si>
  <si>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</si>
  <si>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</si>
  <si>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</si>
  <si>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</si>
  <si>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</si>
  <si>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</si>
  <si>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</si>
  <si>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</si>
  <si>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</si>
  <si>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</si>
  <si>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</si>
  <si>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</si>
  <si>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</si>
  <si>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</si>
  <si>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</si>
  <si>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</si>
  <si>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</si>
  <si>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</si>
  <si>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</si>
  <si>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</si>
  <si>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</si>
  <si>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</si>
  <si>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</si>
  <si>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</si>
  <si>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</si>
  <si>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</si>
  <si>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</si>
  <si>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</si>
  <si>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</si>
  <si>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</si>
  <si>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</si>
  <si>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</si>
  <si>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</si>
  <si>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</si>
  <si>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</si>
  <si>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</si>
  <si>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</si>
  <si>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</si>
  <si>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</si>
  <si>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</si>
  <si>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</si>
  <si>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</si>
  <si>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</si>
  <si>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</si>
  <si>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</si>
  <si>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</si>
  <si>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</si>
  <si>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</si>
  <si>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</si>
  <si>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</si>
  <si>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</si>
  <si>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</si>
  <si>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</si>
  <si>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</si>
  <si>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</si>
  <si>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</si>
  <si>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</si>
  <si>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</si>
  <si>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</si>
  <si>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</si>
  <si>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</si>
  <si>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</si>
  <si>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</si>
  <si>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</si>
  <si>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</si>
  <si>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</si>
  <si>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</si>
  <si>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</si>
  <si>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</si>
  <si>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</si>
  <si>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</si>
  <si>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</si>
  <si>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</si>
  <si>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</si>
  <si>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</si>
  <si>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</si>
  <si>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</si>
  <si>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</si>
  <si>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</si>
  <si>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</si>
  <si>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</si>
  <si>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</si>
  <si>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</si>
  <si>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</si>
  <si>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</si>
  <si>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</si>
  <si>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</si>
  <si>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</si>
  <si>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</si>
  <si>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</si>
  <si>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</si>
  <si>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</si>
  <si>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</si>
  <si>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</si>
  <si>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</si>
  <si>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</si>
  <si>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</si>
  <si>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</si>
  <si>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</si>
  <si>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</si>
  <si>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</si>
  <si>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</si>
  <si>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</si>
  <si>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</si>
  <si>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</si>
  <si>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</si>
  <si>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</si>
  <si>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</si>
  <si>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</si>
  <si>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</si>
  <si>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</si>
  <si>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</si>
  <si>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</si>
  <si>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</si>
  <si>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</si>
  <si>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</si>
  <si>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</si>
  <si>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</si>
  <si>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</si>
  <si>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</si>
  <si>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</si>
  <si>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</si>
  <si>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</si>
  <si>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</si>
  <si>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</si>
  <si>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</si>
  <si>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</si>
  <si>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</si>
  <si>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</si>
  <si>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</si>
  <si>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</si>
  <si>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</si>
  <si>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</si>
  <si>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</si>
  <si>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</si>
  <si>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</si>
  <si>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</si>
  <si>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</si>
  <si>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</si>
  <si>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</si>
  <si>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</si>
  <si>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</si>
  <si>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</si>
  <si>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</si>
  <si>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</si>
  <si>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</si>
  <si>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</si>
  <si>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</si>
  <si>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</si>
  <si>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</si>
  <si>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</si>
  <si>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</si>
  <si>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</si>
  <si>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</si>
  <si>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</si>
  <si>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</si>
  <si>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</si>
  <si>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</si>
  <si>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</si>
  <si>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</si>
  <si>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</si>
  <si>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</si>
  <si>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</si>
  <si>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</si>
  <si>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</si>
  <si>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</si>
  <si>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</si>
  <si>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</si>
  <si>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</si>
  <si>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4.2.7 Maßnahmen zu Förderung klimafreundlicher Abwasserbewirtschaftung - Vorhabenbeschreibung:
f) Anwendung innovativer Verfahrenstechnik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</si>
  <si>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</si>
  <si>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</si>
  <si>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444"/>
        <rFont val="Arial"/>
        <family val="2"/>
      </rPr>
      <t>Verfahrenstechnik</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</si>
  <si>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Energieeinsparung durch die Maßnahmen [%]</t>
  </si>
  <si>
    <r>
      <t>Energieverbrauch der gesamten Reinigungsstufe</t>
    </r>
    <r>
      <rPr>
        <sz val="10"/>
        <rFont val="Arial"/>
        <family val="2"/>
      </rPr>
      <t xml:space="preserve"> (im wesentlichen Belüftung) </t>
    </r>
    <r>
      <rPr>
        <b/>
        <sz val="10"/>
        <rFont val="Arial"/>
        <family val="2"/>
      </rPr>
      <t>vor der Maßnahme [kWh]</t>
    </r>
  </si>
  <si>
    <t>Energieverbrauch der gesamten Reinigungsstufe nach der Umsetzung der neuen Verfahrenskombination [kWh]</t>
  </si>
  <si>
    <t>Nur auszufällen, wenn die Einführung vergleichbarer hocheffizienter Verfahrenskombinationen beantragt wird, die bei gleichbleibender oder verbesserter Reinigungsqualität mindestens 25 % der Energie für die Belebungsbecken einspart.</t>
  </si>
  <si>
    <r>
      <t xml:space="preserve">Zuwendungsfähige Maßnahmen:
</t>
    </r>
    <r>
      <rPr>
        <sz val="10"/>
        <rFont val="Wingdings"/>
        <charset val="2"/>
      </rPr>
      <t></t>
    </r>
    <r>
      <rPr>
        <sz val="10"/>
        <rFont val="Arial"/>
        <family val="2"/>
      </rPr>
      <t xml:space="preserve">Einführung von Verfahren zur Stickstoffelimination im Schlammwasser vor der Rückführung in die biologische Abwasserreinigung (Deammonifikation), und zwar: Anschaffung von Leitungen und Pumpen für die Nebenstrecke sowie kontinuierlich betriebene Stickstoffelemination oder einen sequenziell beschickten 
Reaktor zur Stickstoffelemination (SBR-Anlage) 
</t>
    </r>
    <r>
      <rPr>
        <sz val="10"/>
        <rFont val="Wingdings"/>
        <charset val="2"/>
      </rPr>
      <t></t>
    </r>
    <r>
      <rPr>
        <sz val="10"/>
        <rFont val="Arial"/>
        <family val="2"/>
      </rPr>
      <t xml:space="preserve">Effiziente Anordnung der Belüftungssysteme im Becken, optimierte Leitungsführung oder ähnliche Maßnahmen, die den Druckluftbedarf für die Belebungsbecken dauerhaft senken 
</t>
    </r>
    <r>
      <rPr>
        <sz val="10"/>
        <rFont val="Wingdings"/>
        <charset val="2"/>
      </rPr>
      <t></t>
    </r>
    <r>
      <rPr>
        <sz val="10"/>
        <rFont val="Arial"/>
        <family val="2"/>
      </rPr>
      <t>Einführung vergleichbarer hocheffizienter Verfahrenskombinationen, die bei gleichbleibender oder verbesserter Reinigungsqualität mindestens 25 % der Energie für die Belebungsbecken einsparen</t>
    </r>
    <r>
      <rPr>
        <sz val="10"/>
        <rFont val="Arial"/>
        <family val="2"/>
      </rPr>
      <t xml:space="preserve">
</t>
    </r>
    <r>
      <rPr>
        <sz val="10"/>
        <rFont val="Wingdings"/>
        <charset val="2"/>
      </rPr>
      <t/>
    </r>
  </si>
  <si>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</si>
  <si>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</si>
  <si>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Fördersumme (Mindestzuwendung 10.000 €)</t>
  </si>
  <si>
    <r>
      <t xml:space="preserve">Energieeinsparung durch die Umsetzung der Maßnahme [kWh/a] 
</t>
    </r>
    <r>
      <rPr>
        <i/>
        <sz val="10"/>
        <rFont val="Arial"/>
        <family val="2"/>
      </rPr>
      <t>Hinweis: Für die Verbeserung der Belüftungssysteme muss eine separate Berechnung (abzüglich der Energieeinsparung durch die Kompressoren) erfolgen.</t>
    </r>
  </si>
  <si>
    <t>Ausgaben je Kostengruppe [€]</t>
  </si>
  <si>
    <r>
      <t>Baukonstruktionen von Anlagen der Regenrückhaltung</t>
    </r>
    <r>
      <rPr>
        <sz val="9"/>
        <color theme="0" tint="-0.499984740745262"/>
        <rFont val="Arial"/>
        <family val="2"/>
      </rPr>
      <t>,</t>
    </r>
    <r>
      <rPr>
        <sz val="9"/>
        <rFont val="Arial"/>
        <family val="2"/>
      </rPr>
      <t xml:space="preserve"> der Abwasser- und Schlammbehandlung sowie von Abwasserleitungsnetzen</t>
    </r>
  </si>
  <si>
    <r>
      <rPr>
        <b/>
        <sz val="10"/>
        <rFont val="Arial"/>
        <family val="2"/>
      </rPr>
      <t xml:space="preserve">Bitte geben Sie die entsprechenden Seitenzahlen Ihrer Studie an, </t>
    </r>
    <r>
      <rPr>
        <sz val="10"/>
        <rFont val="Arial"/>
        <family val="2"/>
      </rPr>
      <t>aus</t>
    </r>
    <r>
      <rPr>
        <b/>
        <sz val="10"/>
        <rFont val="Arial"/>
        <family val="2"/>
      </rPr>
      <t xml:space="preserve"> </t>
    </r>
    <r>
      <rPr>
        <sz val="10"/>
        <rFont val="Arial"/>
        <family val="2"/>
      </rPr>
      <t>denen die zusätzlich gewonnenen Energie durch die Umsetzung der Maßnahme hervorgeht.</t>
    </r>
  </si>
  <si>
    <t>Baukonstruktionen und Maßnahmen, die mehrere Kostengruppen betreffen (z. B. Schließanlagen, Schächte, Schornsteine, soweit nicht in anderen Kostengruppen erfasst); Baustellengemeinkosten; Bis zu 5% der zuwendungsfähigen Ausgaben der KG 390</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</si>
  <si>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</si>
  <si>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</si>
  <si>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</si>
  <si>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</si>
  <si>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</si>
  <si>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</si>
  <si>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sonstige Öffnungen</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</si>
  <si>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</si>
  <si>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</si>
  <si>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</si>
  <si>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Mechanische Einbauten (insbesondere in Ingenieurbauten), die einer besonderen Zweckbestimmung des Bauwerks in der Abwasserentsorgung (z. B. Räumer für Absetzbecken, Kammerfilterpressen, Oberflächenbelüfter) und im Wasserbau (z. B. Grob- und Feinrechen) dienen. Zu den mechanischen Einbauten gehören die Antriebe der Einbauten, soweit nicht in der KG 466 erfasst. Die Anschlusstechnik und die Verfahrenstechnik sind in der KG 400 erfasst.)</t>
  </si>
  <si>
    <t>Reinigung vor Inbetriebnahme</t>
  </si>
  <si>
    <r>
      <t>410 Abwasseranlagen</t>
    </r>
    <r>
      <rPr>
        <b/>
        <sz val="10"/>
        <color rgb="FFFF0000"/>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</si>
  <si>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</si>
  <si>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</si>
  <si>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</si>
  <si>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z val="10"/>
        <color theme="0" tint="-0.499984740745262"/>
        <rFont val="Arial"/>
        <family val="2"/>
      </rPr>
      <t xml:space="preserve"> </t>
    </r>
    <r>
      <rPr>
        <b/>
        <sz val="10"/>
        <rFont val="Arial"/>
        <family val="2"/>
      </rPr>
      <t>Abwasser</t>
    </r>
    <r>
      <rPr>
        <b/>
        <strike/>
        <sz val="10"/>
        <color theme="0" tint="-0.499984740745262"/>
        <rFont val="Arial"/>
        <family val="2"/>
      </rPr>
      <t xml:space="preserve"> </t>
    </r>
  </si>
  <si>
    <r>
      <t>Verfahrenstechnische Anlagen für Abwasserbehandlung und -entsorgung</t>
    </r>
    <r>
      <rPr>
        <sz val="9"/>
        <color theme="0" tint="-0.499984740745262"/>
        <rFont val="Arial"/>
        <family val="2"/>
      </rPr>
      <t xml:space="preserve"> </t>
    </r>
    <r>
      <rPr>
        <sz val="9"/>
        <rFont val="Arial"/>
        <family val="2"/>
      </rPr>
      <t>(Abwassereinigungsanlagen, Schlammbehandlungsanlagen)</t>
    </r>
  </si>
  <si>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</si>
  <si>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</si>
  <si>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</si>
  <si>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(z. B. Materialschuppen, Lagerräume, Misch- und Transportanlagen, Energie- und Bauwasseranschlüsse, Baustraßen, Lager- und Arbeitsplätze, Abdeckungen, Baustrom, Bauwasser)</t>
  </si>
  <si>
    <t>Reinigung vor der Inbetriebnahme</t>
  </si>
  <si>
    <r>
      <t>Abwasserleitungen,</t>
    </r>
    <r>
      <rPr>
        <sz val="9"/>
        <color theme="0" tint="-0.499984740745262"/>
        <rFont val="Arial"/>
        <family val="2"/>
      </rPr>
      <t xml:space="preserve"> </t>
    </r>
    <r>
      <rPr>
        <sz val="9"/>
        <rFont val="Arial"/>
        <family val="2"/>
      </rPr>
      <t xml:space="preserve">Sammelgruben, Abscheider, Hebeanlagen </t>
    </r>
  </si>
  <si>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</si>
  <si>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</si>
  <si>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</si>
  <si>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</si>
  <si>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</si>
  <si>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t>Äußere Bekleidungen an Wänden und Stützen einschließlich Putz-, Dichtungs-, Dämm- und Schutzschichten</t>
  </si>
  <si>
    <t>Innere Bekleidungen an Wänden und Stützen einschließlich Putz-, Dichtungs-, Dämm- und Schutzschichten</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</si>
  <si>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</si>
  <si>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i/>
        <u/>
        <sz val="10"/>
        <color theme="1"/>
        <rFont val="Arial"/>
        <family val="2"/>
      </rPr>
      <t>Hinweis:</t>
    </r>
    <r>
      <rPr>
        <i/>
        <sz val="10"/>
        <color theme="1"/>
        <rFont val="Arial"/>
        <family val="2"/>
      </rPr>
      <t>Die Drucklufterzeuger (Kompressoren) müssen separat im Förderschwerpunkt 4.2.7 c) Einsatz effizienter Querschnittstechnologien beantragt werden. Sollte jedoch auf ein neues Belebungsverfahren umgestellt werden z.B. von vorgeschalteter zu intermittierender Denitrifikation, können die Ausgaben für die neuen Kompressoren in dem Förderschwerpunkt 4.2.7 f) gefördert werden und müssen nicht in einem separaten Antrag beantragt werden, sofern sie direkt zum Betrieb des neuen Verfahrens notwendig sind.</t>
    </r>
    <r>
      <rPr>
        <sz val="10"/>
        <rFont val="Arial"/>
        <family val="2"/>
      </rPr>
      <t xml:space="preserve">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
 
</t>
    </r>
  </si>
  <si>
    <r>
      <t xml:space="preserve">Die beantragte Maßnahme unter Nummer 4.2.7 f)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</si>
</sst>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b/>
      <sz val="11"/>
      <name val="Arial"/>
      <family val="2"/>
    </font>
    <font>
      <i/>
      <sz val="10"/>
      <name val="Arial"/>
      <family val="2"/>
    </font>
    <font>
      <sz val="10"/>
      <color theme="0"/>
      <name val="Arial"/>
      <family val="2"/>
    </font>
    <font>
      <i/>
      <u/>
      <sz val="10"/>
      <color theme="1"/>
      <name val="Arial"/>
      <family val="2"/>
    </font>
    <font>
      <i/>
      <sz val="10"/>
      <color theme="1"/>
      <name val="Arial"/>
      <family val="2"/>
    </font>
    <font>
      <sz val="12"/>
      <color rgb="FFFFFFFF"/>
      <name val="Arial"/>
      <family val="2"/>
    </font>
    <font>
      <sz val="10"/>
      <color rgb="FFFFFFFF"/>
      <name val="Arial"/>
      <family val="2"/>
    </font>
    <font>
      <b/>
      <sz val="12"/>
      <color rgb="FFFFFFFF"/>
      <name val="Arial"/>
      <family val="2"/>
    </font>
    <font>
      <b/>
      <sz val="16"/>
      <color rgb="FFA0A0A0"/>
      <name val="Arial"/>
      <family val="2"/>
    </font>
    <font>
      <b/>
      <sz val="10"/>
      <color rgb="FFA0A0A0"/>
      <name val="Arial"/>
      <family val="2"/>
    </font>
    <font>
      <sz val="9"/>
      <color rgb="FFA0A0A0"/>
      <name val="Arial"/>
      <family val="2"/>
    </font>
    <font>
      <sz val="10"/>
      <color rgb="FFA0A0A0"/>
      <name val="Arial"/>
      <family val="2"/>
    </font>
    <font>
      <sz val="11"/>
      <color rgb="FFA0A0A0"/>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auto="1"/>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4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2" fillId="0" borderId="1" xfId="0" applyFont="1" applyBorder="1"/>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5" borderId="0" xfId="5" applyFont="1" applyFill="1" applyAlignment="1">
      <alignmen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8"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4" borderId="2" xfId="5" applyFill="1" applyBorder="1" applyAlignment="1">
      <alignment horizontal="left" vertical="center"/>
    </xf>
    <xf numFmtId="201" fontId="17" fillId="8" borderId="29" xfId="0" applyNumberFormat="1" applyFont="1" applyFill="1" applyBorder="1" applyAlignment="1">
      <alignment horizontal="center" vertical="center"/>
    </xf>
    <xf numFmtId="201" fontId="20" fillId="3" borderId="31" xfId="0" applyNumberFormat="1" applyFont="1" applyFill="1" applyBorder="1" applyAlignment="1" applyProtection="1">
      <alignment horizontal="center" vertical="center"/>
      <protection locked="0"/>
    </xf>
    <xf numFmtId="201" fontId="20" fillId="3" borderId="30"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wrapText="1"/>
      <protection locked="0"/>
    </xf>
    <xf numFmtId="201" fontId="1" fillId="3" borderId="30"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7" fillId="7" borderId="30" xfId="0" applyNumberFormat="1" applyFont="1" applyFill="1" applyBorder="1" applyAlignment="1">
      <alignment horizontal="center" vertical="center" wrapText="1"/>
    </xf>
    <xf numFmtId="0" fontId="20" fillId="4" borderId="34" xfId="0" applyFont="1" applyFill="1" applyBorder="1" applyAlignment="1">
      <alignment horizontal="left" vertical="center" wrapText="1"/>
    </xf>
    <xf numFmtId="0" fontId="1" fillId="0" borderId="1" xfId="47" applyNumberFormat="1" applyFont="1" applyFill="1" applyBorder="1" applyAlignment="1" applyProtection="1">
      <alignment horizontal="center" vertical="center"/>
      <protection locked="0"/>
    </xf>
    <xf numFmtId="196" fontId="17" fillId="4" borderId="0" xfId="5" applyNumberFormat="1" applyFont="1" applyFill="1" applyAlignment="1">
      <alignment horizontal="center" vertical="center"/>
    </xf>
    <xf numFmtId="0" fontId="1" fillId="4" borderId="0" xfId="5" applyFill="1" applyAlignment="1">
      <alignment horizontal="center" vertical="center" wrapText="1"/>
    </xf>
    <xf numFmtId="2" fontId="17" fillId="4" borderId="1" xfId="5" applyNumberFormat="1" applyFont="1" applyFill="1" applyBorder="1" applyAlignment="1">
      <alignment horizontal="center" vertical="center"/>
    </xf>
    <xf numFmtId="0" fontId="45" fillId="0" borderId="0" xfId="0" applyFont="1" applyAlignment="1">
      <alignment horizontal="left" vertical="top" wrapText="1"/>
    </xf>
    <xf numFmtId="197" fontId="47" fillId="0" borderId="0" xfId="47" applyNumberFormat="1" applyFont="1" applyFill="1" applyBorder="1" applyAlignment="1" applyProtection="1">
      <alignment horizontal="left" vertical="center"/>
    </xf>
    <xf numFmtId="4" fontId="17" fillId="4" borderId="1" xfId="5" applyNumberFormat="1" applyFont="1" applyFill="1" applyBorder="1" applyAlignment="1">
      <alignment horizontal="center" vertical="center"/>
    </xf>
    <xf numFmtId="4" fontId="1" fillId="0" borderId="1" xfId="47" applyNumberFormat="1" applyFont="1" applyFill="1" applyBorder="1" applyAlignment="1" applyProtection="1">
      <alignment horizontal="center" vertical="center"/>
      <protection locked="0"/>
    </xf>
    <xf numFmtId="201" fontId="17" fillId="0" borderId="37" xfId="0" applyNumberFormat="1" applyFont="1" applyBorder="1" applyAlignment="1">
      <alignment horizontal="center" vertical="center"/>
    </xf>
    <xf numFmtId="0" fontId="16" fillId="0" borderId="22" xfId="0" applyFont="1" applyBorder="1" applyAlignment="1">
      <alignment vertical="top"/>
    </xf>
    <xf numFmtId="4" fontId="39" fillId="4" borderId="26" xfId="0" applyNumberFormat="1" applyFont="1" applyFill="1" applyBorder="1" applyAlignment="1">
      <alignment horizontal="center" vertical="center" wrapText="1"/>
    </xf>
    <xf numFmtId="0" fontId="50" fillId="5" borderId="0" xfId="0" applyFont="1" applyFill="1" applyAlignment="1">
      <alignment horizontal="left"/>
    </xf>
    <xf numFmtId="0" fontId="51" fillId="0" borderId="5" xfId="0" applyFont="1" applyBorder="1" applyAlignment="1">
      <alignment horizontal="left" vertical="center"/>
    </xf>
    <xf numFmtId="0" fontId="51" fillId="0" borderId="2" xfId="0" applyFont="1" applyBorder="1" applyAlignment="1">
      <alignment horizontal="left" vertical="center"/>
    </xf>
    <xf numFmtId="0" fontId="52" fillId="0" borderId="2" xfId="0" applyFont="1" applyBorder="1" applyAlignment="1">
      <alignment horizontal="left" vertical="center" wrapText="1"/>
    </xf>
    <xf numFmtId="0" fontId="51" fillId="0" borderId="2" xfId="0" applyFont="1" applyBorder="1" applyAlignment="1" applyProtection="1">
      <alignment horizontal="left"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left" vertical="center"/>
      <protection hidden="1"/>
    </xf>
    <xf numFmtId="1" fontId="51" fillId="0" borderId="2" xfId="0" applyNumberFormat="1" applyFont="1" applyBorder="1" applyAlignment="1" applyProtection="1">
      <alignment horizontal="left" vertical="center"/>
      <protection hidden="1"/>
    </xf>
    <xf numFmtId="2" fontId="51" fillId="0" borderId="10" xfId="0" applyNumberFormat="1" applyFont="1" applyBorder="1" applyAlignment="1" applyProtection="1">
      <alignment horizontal="left" vertical="center"/>
      <protection hidden="1"/>
    </xf>
    <xf numFmtId="0" fontId="51" fillId="5" borderId="0" xfId="0" applyFont="1" applyFill="1" applyAlignment="1">
      <alignment horizontal="left" wrapText="1"/>
    </xf>
    <xf numFmtId="0" fontId="50" fillId="0" borderId="0" xfId="0" applyFont="1" applyAlignment="1">
      <alignment horizontal="left" vertical="center"/>
    </xf>
    <xf numFmtId="2" fontId="51" fillId="0" borderId="11" xfId="48" applyNumberFormat="1" applyFont="1" applyFill="1" applyBorder="1" applyAlignment="1" applyProtection="1">
      <alignment horizontal="right" vertical="center"/>
      <protection hidden="1"/>
    </xf>
    <xf numFmtId="201" fontId="44" fillId="3" borderId="30" xfId="0" applyNumberFormat="1" applyFont="1" applyFill="1" applyBorder="1" applyAlignment="1" applyProtection="1">
      <alignment horizontal="center" vertical="top"/>
      <protection locked="0"/>
    </xf>
    <xf numFmtId="0" fontId="16" fillId="5" borderId="0" xfId="0" applyFont="1" applyFill="1" applyAlignment="1">
      <alignment vertical="top" wrapText="1"/>
    </xf>
    <xf numFmtId="0" fontId="17" fillId="5" borderId="0" xfId="0" applyFont="1" applyFill="1" applyAlignment="1">
      <alignment horizontal="left" vertical="center"/>
    </xf>
    <xf numFmtId="0" fontId="20" fillId="5" borderId="0" xfId="0" applyFont="1" applyFill="1" applyAlignment="1">
      <alignment horizontal="left" vertical="center"/>
    </xf>
    <xf numFmtId="0" fontId="0" fillId="5" borderId="0" xfId="0" applyFill="1" applyAlignment="1">
      <alignment horizontal="left" vertical="center"/>
    </xf>
    <xf numFmtId="0" fontId="18" fillId="5" borderId="0" xfId="0" applyFont="1" applyFill="1" applyAlignment="1">
      <alignment horizontal="left" vertical="top"/>
    </xf>
    <xf numFmtId="0" fontId="1" fillId="5" borderId="0" xfId="0"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24" fillId="5" borderId="0" xfId="0" applyNumberFormat="1" applyFont="1" applyFill="1" applyAlignment="1">
      <alignment horizontal="left" vertical="center"/>
    </xf>
    <xf numFmtId="0" fontId="53" fillId="5" borderId="0" xfId="0" applyFont="1" applyFill="1" applyAlignment="1">
      <alignment vertical="top" wrapText="1"/>
    </xf>
    <xf numFmtId="0" fontId="54" fillId="5" borderId="0" xfId="0" applyFont="1" applyFill="1" applyAlignment="1">
      <alignment horizontal="left" vertical="center"/>
    </xf>
    <xf numFmtId="0" fontId="55" fillId="5" borderId="0" xfId="0" applyFont="1" applyFill="1" applyAlignment="1">
      <alignment horizontal="left" vertical="center"/>
    </xf>
    <xf numFmtId="44" fontId="55" fillId="5" borderId="0" xfId="48" applyFont="1" applyFill="1" applyBorder="1" applyAlignment="1">
      <alignment horizontal="left" vertical="center"/>
    </xf>
    <xf numFmtId="200" fontId="55" fillId="5" borderId="0" xfId="0" applyNumberFormat="1" applyFont="1" applyFill="1" applyAlignment="1">
      <alignment horizontal="left" vertical="center"/>
    </xf>
    <xf numFmtId="0" fontId="56" fillId="5" borderId="0" xfId="0" applyFont="1" applyFill="1" applyAlignment="1">
      <alignment horizontal="left" vertical="center"/>
    </xf>
    <xf numFmtId="0" fontId="57" fillId="5" borderId="0" xfId="0" applyFont="1" applyFill="1" applyAlignment="1">
      <alignment horizontal="left" vertical="top"/>
    </xf>
    <xf numFmtId="200" fontId="57" fillId="5" borderId="0" xfId="0" applyNumberFormat="1" applyFont="1" applyFill="1" applyAlignment="1">
      <alignment horizontal="left" vertical="center"/>
    </xf>
    <xf numFmtId="0" fontId="56" fillId="5" borderId="0" xfId="0" applyFont="1" applyFill="1" applyAlignment="1">
      <alignment horizontal="left" vertical="center" wrapText="1"/>
    </xf>
    <xf numFmtId="200" fontId="56" fillId="5" borderId="0" xfId="0" applyNumberFormat="1" applyFont="1" applyFill="1" applyAlignment="1">
      <alignment horizontal="left" vertical="center"/>
    </xf>
    <xf numFmtId="0" fontId="54" fillId="5" borderId="0" xfId="0" applyFont="1" applyFill="1" applyAlignment="1">
      <alignment vertical="center" wrapText="1"/>
    </xf>
    <xf numFmtId="0" fontId="3" fillId="5" borderId="0" xfId="0" applyFont="1" applyFill="1" applyAlignment="1">
      <alignment horizontal="left" vertical="top"/>
    </xf>
    <xf numFmtId="0" fontId="31" fillId="5" borderId="0" xfId="0" applyFont="1" applyFill="1" applyAlignment="1">
      <alignment horizontal="left" vertical="center"/>
    </xf>
    <xf numFmtId="201" fontId="1" fillId="5" borderId="0" xfId="0" applyNumberFormat="1" applyFont="1" applyFill="1" applyAlignment="1">
      <alignment horizontal="center" vertical="center"/>
    </xf>
    <xf numFmtId="0" fontId="1" fillId="3" borderId="8" xfId="5" applyFill="1" applyBorder="1" applyAlignment="1">
      <alignment vertical="center" wrapText="1"/>
    </xf>
    <xf numFmtId="0" fontId="2" fillId="4" borderId="5" xfId="5" applyFont="1" applyFill="1" applyBorder="1" applyAlignment="1">
      <alignment horizontal="left" vertical="center"/>
    </xf>
    <xf numFmtId="0" fontId="2" fillId="4" borderId="2" xfId="5" applyFont="1" applyFill="1" applyBorder="1" applyAlignment="1">
      <alignment horizontal="left" vertical="center"/>
    </xf>
    <xf numFmtId="0" fontId="1" fillId="4" borderId="2" xfId="5" applyFill="1" applyBorder="1" applyAlignment="1" applyProtection="1">
      <alignment horizontal="left" vertical="center"/>
      <protection locked="0"/>
    </xf>
    <xf numFmtId="0" fontId="1" fillId="4" borderId="10" xfId="5" applyFill="1" applyBorder="1" applyAlignment="1">
      <alignment horizontal="left" vertical="center"/>
    </xf>
    <xf numFmtId="0" fontId="26" fillId="0" borderId="16" xfId="49" applyFill="1" applyBorder="1" applyAlignment="1" applyProtection="1">
      <alignment horizontal="left" vertical="top" wrapText="1"/>
      <protection locked="0"/>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7" borderId="1" xfId="0" applyFont="1" applyFill="1" applyBorder="1" applyAlignment="1">
      <alignment horizontal="left" vertical="center" wrapText="1"/>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30"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45" fillId="0" borderId="0" xfId="0" applyFont="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7" fillId="7" borderId="1" xfId="0" applyFont="1" applyFill="1" applyBorder="1" applyAlignment="1">
      <alignment horizontal="left" vertical="center"/>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0" xfId="5" applyAlignment="1">
      <alignment horizontal="left"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6" fillId="2" borderId="11" xfId="5" applyFont="1" applyFill="1" applyBorder="1" applyAlignment="1">
      <alignment horizontal="center" vertical="center" wrapText="1"/>
    </xf>
    <xf numFmtId="0" fontId="17" fillId="0" borderId="6" xfId="5" applyFont="1" applyBorder="1" applyAlignment="1">
      <alignment horizontal="left"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0" xfId="5" applyFont="1" applyAlignment="1">
      <alignment horizontal="center" vertical="center"/>
    </xf>
    <xf numFmtId="194" fontId="17" fillId="4" borderId="6" xfId="5" applyNumberFormat="1" applyFont="1" applyFill="1" applyBorder="1" applyAlignment="1">
      <alignment horizontal="left" vertical="center"/>
    </xf>
    <xf numFmtId="194" fontId="17" fillId="4" borderId="7" xfId="5" applyNumberFormat="1" applyFont="1" applyFill="1" applyBorder="1" applyAlignment="1">
      <alignment horizontal="left" vertical="center"/>
    </xf>
    <xf numFmtId="194" fontId="17" fillId="4" borderId="8" xfId="5" applyNumberFormat="1" applyFont="1" applyFill="1" applyBorder="1" applyAlignment="1">
      <alignment horizontal="left" vertical="center"/>
    </xf>
    <xf numFmtId="194" fontId="17" fillId="4" borderId="6" xfId="5" applyNumberFormat="1" applyFont="1" applyFill="1" applyBorder="1" applyAlignment="1">
      <alignment horizontal="left" vertical="center" wrapText="1"/>
    </xf>
    <xf numFmtId="194" fontId="17" fillId="4" borderId="7" xfId="5" applyNumberFormat="1" applyFont="1" applyFill="1" applyBorder="1" applyAlignment="1">
      <alignment horizontal="left" vertical="center" wrapText="1"/>
    </xf>
    <xf numFmtId="194" fontId="17" fillId="4" borderId="8" xfId="5" applyNumberFormat="1" applyFont="1" applyFill="1" applyBorder="1" applyAlignment="1">
      <alignment horizontal="left" vertical="center" wrapText="1"/>
    </xf>
    <xf numFmtId="0" fontId="17" fillId="4" borderId="1" xfId="5" applyFont="1" applyFill="1" applyBorder="1" applyAlignment="1">
      <alignment horizontal="left" vertical="center" wrapText="1"/>
    </xf>
    <xf numFmtId="194" fontId="46" fillId="7" borderId="16" xfId="5" applyNumberFormat="1" applyFont="1" applyFill="1" applyBorder="1" applyAlignment="1">
      <alignment horizontal="left" vertical="center" wrapText="1"/>
    </xf>
    <xf numFmtId="0" fontId="1" fillId="4" borderId="1"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6" fillId="2" borderId="0" xfId="5" applyFont="1" applyFill="1" applyAlignment="1">
      <alignment horizontal="center" vertical="center" wrapText="1"/>
    </xf>
    <xf numFmtId="0" fontId="17" fillId="7" borderId="23" xfId="0" applyFont="1" applyFill="1" applyBorder="1" applyAlignment="1">
      <alignment horizontal="left" vertical="center" wrapText="1"/>
    </xf>
    <xf numFmtId="0" fontId="17" fillId="7" borderId="3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6" fillId="0" borderId="38" xfId="0" applyFont="1" applyBorder="1" applyAlignment="1">
      <alignment horizontal="left" vertical="top" wrapText="1"/>
    </xf>
    <xf numFmtId="0" fontId="16" fillId="0" borderId="39" xfId="0" applyFont="1" applyBorder="1" applyAlignment="1">
      <alignment horizontal="left" vertical="top" wrapText="1"/>
    </xf>
    <xf numFmtId="0" fontId="1" fillId="4" borderId="27" xfId="0" applyFont="1" applyFill="1" applyBorder="1" applyAlignment="1">
      <alignment horizontal="left" vertical="top" wrapText="1"/>
    </xf>
    <xf numFmtId="0" fontId="1" fillId="4" borderId="40" xfId="0" applyFont="1" applyFill="1" applyBorder="1" applyAlignment="1">
      <alignment horizontal="left" vertical="top"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FFFFCC"/>
      <color rgb="FFFFFFFF"/>
      <color rgb="FF008A3E"/>
      <color rgb="FF9BBB59"/>
      <color rgb="FF9BBB37"/>
      <color rgb="FF008444"/>
      <color rgb="FF00A802"/>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3" fmlaRange="WErte!$C$7:$C$12" noThreeD="1" sel="1" val="0"/>
</file>

<file path=xl/ctrlProps/ctrlProp2.xml><?xml version="1.0" encoding="utf-8"?>
<formControlPr xmlns="http://schemas.microsoft.com/office/spreadsheetml/2009/9/main" objectType="Drop" dropLines="2" dropStyle="combo" dx="16" fmlaLink="$I$26" fmlaRange="WErte!$C$13:$C$14" noThreeD="1" sel="1" val="0"/>
</file>

<file path=xl/ctrlProps/ctrlProp3.xml><?xml version="1.0" encoding="utf-8"?>
<formControlPr xmlns="http://schemas.microsoft.com/office/spreadsheetml/2009/9/main" objectType="Drop" dropLines="2" dropStyle="combo" dx="16" fmlaLink="$I$30" fmlaRange="WErte!$C$13:$C$14"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Link="$I$29" fmlaRange="WErte!$C$13:$C$14" noThreeD="1" sel="1" val="0"/>
</file>

<file path=xl/ctrlProps/ctrlProp6.xml><?xml version="1.0" encoding="utf-8"?>
<formControlPr xmlns="http://schemas.microsoft.com/office/spreadsheetml/2009/9/main" objectType="Drop" dropLines="2" dropStyle="combo" dx="16" fmlaLink="$I$35" fmlaRange="WErte!$C$13:$C$14" noThreeD="1" sel="1" val="0"/>
</file>

<file path=xl/ctrlProps/ctrlProp7.xml><?xml version="1.0" encoding="utf-8"?>
<formControlPr xmlns="http://schemas.microsoft.com/office/spreadsheetml/2009/9/main" objectType="Drop" dropLines="2" dropStyle="combo" dx="16" fmlaLink="$I$36" fmlaRange="WErte!$C$18:$C$19" noThreeD="1" sel="1" val="0"/>
</file>

<file path=xl/ctrlProps/ctrlProp8.xml><?xml version="1.0" encoding="utf-8"?>
<formControlPr xmlns="http://schemas.microsoft.com/office/spreadsheetml/2009/9/main" objectType="Drop" dropLines="3" dropStyle="combo" dx="16" fmlaLink="$I$7" fmlaRange="WErte!$C$21:$C$23" noThreeD="1" sel="1" val="0"/>
</file>

<file path=xl/ctrlProps/ctrlProp9.xml><?xml version="1.0" encoding="utf-8"?>
<formControlPr xmlns="http://schemas.microsoft.com/office/spreadsheetml/2009/9/main" objectType="Drop" dropLines="2" dropStyle="combo" dx="16" fmlaLink="$I$8" fmlaRange="WErte!$C$24:$C$2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333375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923925</xdr:colOff>
          <xdr:row>33</xdr:row>
          <xdr:rowOff>238125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285750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2114550</xdr:colOff>
      <xdr:row>1</xdr:row>
      <xdr:rowOff>57150</xdr:rowOff>
    </xdr:from>
    <xdr:to>
      <xdr:col>8</xdr:col>
      <xdr:colOff>334118</xdr:colOff>
      <xdr:row>5</xdr:row>
      <xdr:rowOff>123825</xdr:rowOff>
    </xdr:to>
    <xdr:pic>
      <xdr:nvPicPr>
        <xdr:cNvPr id="3" name="Grafik 2">
          <a:extLst>
            <a:ext uri="{FF2B5EF4-FFF2-40B4-BE49-F238E27FC236}">
              <a16:creationId xmlns:a16="http://schemas.microsoft.com/office/drawing/2014/main" id="{6E1869FE-0013-488E-8CE8-44B6FB774462}"/>
            </a:ext>
          </a:extLst>
        </xdr:cNvPr>
        <xdr:cNvPicPr>
          <a:picLocks noChangeAspect="1"/>
        </xdr:cNvPicPr>
      </xdr:nvPicPr>
      <xdr:blipFill rotWithShape="1">
        <a:blip xmlns:r="http://schemas.openxmlformats.org/officeDocument/2006/relationships" r:embed="rId1"/>
        <a:srcRect l="32113" b="23414"/>
        <a:stretch>
          <a:fillRect/>
        </a:stretch>
      </xdr:blipFill>
      <xdr:spPr>
        <a:xfrm>
          <a:off x="5895975" y="304800"/>
          <a:ext cx="2658218"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257175</xdr:rowOff>
        </xdr:to>
        <xdr:sp macro="" textlink="">
          <xdr:nvSpPr>
            <xdr:cNvPr id="5139" name="Drop Dow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D1456"/>
  <sheetViews>
    <sheetView showGridLines="0" showRowColHeaders="0" tabSelected="1" zoomScaleNormal="100" zoomScaleSheetLayoutView="100" workbookViewId="0">
      <selection activeCell="F11" sqref="F11:H11"/>
    </sheetView>
  </sheetViews>
  <sheetFormatPr baseColWidth="10" defaultColWidth="11.42578125" defaultRowHeight="15"/>
  <cols>
    <col min="1" max="1" width="4.5703125" style="6" customWidth="1"/>
    <col min="2" max="3" width="4.7109375" style="9" customWidth="1"/>
    <col min="4" max="4" width="37.85546875" style="10" customWidth="1"/>
    <col min="5" max="5" width="4.85546875" style="10" customWidth="1"/>
    <col min="6" max="6" width="35.42578125" style="10" customWidth="1"/>
    <col min="7" max="7" width="17.140625" style="10" customWidth="1"/>
    <col min="8" max="8" width="14" style="53" customWidth="1"/>
    <col min="9" max="9" width="5.42578125" style="139" customWidth="1"/>
    <col min="10" max="16384" width="11.42578125" style="6"/>
  </cols>
  <sheetData>
    <row r="1" spans="1:108" s="4" customFormat="1" ht="20.100000000000001" customHeight="1" thickBot="1">
      <c r="I1" s="129"/>
    </row>
    <row r="2" spans="1:108" s="23" customFormat="1" ht="12.75">
      <c r="A2" s="22"/>
      <c r="B2" s="79"/>
      <c r="C2" s="76"/>
      <c r="D2" s="77"/>
      <c r="E2" s="78"/>
      <c r="F2" s="75"/>
      <c r="G2" s="75"/>
      <c r="H2" s="75"/>
      <c r="I2" s="130"/>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row>
    <row r="3" spans="1:108" s="23" customFormat="1" ht="12.75">
      <c r="A3" s="22"/>
      <c r="B3" s="80"/>
      <c r="D3" s="25"/>
      <c r="E3" s="25"/>
      <c r="F3" s="25"/>
      <c r="I3" s="13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row>
    <row r="4" spans="1:108" s="23" customFormat="1" ht="12.75">
      <c r="A4" s="22"/>
      <c r="B4" s="80"/>
      <c r="D4" s="25"/>
      <c r="E4" s="25"/>
      <c r="F4" s="25"/>
      <c r="I4" s="131"/>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row>
    <row r="5" spans="1:108" s="23" customFormat="1" ht="12.75">
      <c r="A5" s="22"/>
      <c r="B5" s="80"/>
      <c r="D5" s="25"/>
      <c r="E5" s="25"/>
      <c r="F5" s="25"/>
      <c r="I5" s="131"/>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row>
    <row r="6" spans="1:108" s="23" customFormat="1" ht="15.6" customHeight="1">
      <c r="A6" s="22"/>
      <c r="B6" s="80"/>
      <c r="D6" s="25"/>
      <c r="E6" s="25"/>
      <c r="F6" s="25"/>
      <c r="I6" s="131"/>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row>
    <row r="7" spans="1:108" s="23" customFormat="1" ht="47.25" customHeight="1">
      <c r="A7" s="22"/>
      <c r="B7" s="81"/>
      <c r="C7" s="68"/>
      <c r="D7" s="180" t="s">
        <v>241</v>
      </c>
      <c r="E7" s="180"/>
      <c r="F7" s="180"/>
      <c r="G7" s="180"/>
      <c r="H7" s="180"/>
      <c r="I7" s="13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row>
    <row r="8" spans="1:108" s="23" customFormat="1" ht="43.5" customHeight="1">
      <c r="A8" s="22"/>
      <c r="B8" s="82"/>
      <c r="C8" s="28"/>
      <c r="D8" s="184" t="s">
        <v>250</v>
      </c>
      <c r="E8" s="184"/>
      <c r="F8" s="184"/>
      <c r="G8" s="184"/>
      <c r="H8" s="184"/>
      <c r="I8" s="131"/>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row>
    <row r="9" spans="1:108" s="23" customFormat="1" ht="18" customHeight="1">
      <c r="A9" s="22"/>
      <c r="B9" s="82"/>
      <c r="C9" s="28"/>
      <c r="D9" s="170" t="s">
        <v>251</v>
      </c>
      <c r="E9" s="170"/>
      <c r="F9" s="170"/>
      <c r="G9" s="122"/>
      <c r="H9" s="122"/>
      <c r="I9" s="131"/>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row>
    <row r="10" spans="1:108" s="23" customFormat="1" ht="15" customHeight="1">
      <c r="A10" s="22"/>
      <c r="B10" s="82"/>
      <c r="C10" s="28"/>
      <c r="D10" s="173" t="s">
        <v>13</v>
      </c>
      <c r="E10" s="173"/>
      <c r="F10" s="173"/>
      <c r="G10" s="173"/>
      <c r="H10" s="173"/>
      <c r="I10" s="13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row>
    <row r="11" spans="1:108" s="23" customFormat="1" ht="21.95" customHeight="1">
      <c r="A11" s="22"/>
      <c r="B11" s="82"/>
      <c r="C11" s="28"/>
      <c r="D11" s="54" t="s">
        <v>0</v>
      </c>
      <c r="E11" s="55"/>
      <c r="F11" s="185"/>
      <c r="G11" s="185"/>
      <c r="H11" s="185"/>
      <c r="I11" s="133" t="str">
        <f>IF(ISBLANK(F11),"1","2")</f>
        <v>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row>
    <row r="12" spans="1:108" s="23" customFormat="1" ht="21.95" customHeight="1">
      <c r="A12" s="22"/>
      <c r="B12" s="82"/>
      <c r="C12" s="28"/>
      <c r="D12" s="56" t="s">
        <v>2</v>
      </c>
      <c r="E12" s="55"/>
      <c r="F12" s="186"/>
      <c r="G12" s="186"/>
      <c r="H12" s="186"/>
      <c r="I12" s="133" t="str">
        <f>IF(ISBLANK(F12),"1","2")</f>
        <v>1</v>
      </c>
      <c r="J12" s="22"/>
      <c r="K12" s="5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row>
    <row r="13" spans="1:108" s="23" customFormat="1" ht="21.95" customHeight="1">
      <c r="A13" s="22"/>
      <c r="B13" s="82"/>
      <c r="C13" s="28"/>
      <c r="D13" s="56" t="s">
        <v>12</v>
      </c>
      <c r="E13" s="57"/>
      <c r="F13" s="174"/>
      <c r="G13" s="174"/>
      <c r="H13" s="174"/>
      <c r="I13" s="134">
        <v>1</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row>
    <row r="14" spans="1:108" s="23" customFormat="1" ht="12" customHeight="1">
      <c r="A14" s="22"/>
      <c r="B14" s="82"/>
      <c r="C14" s="28"/>
      <c r="D14" s="58"/>
      <c r="E14" s="57"/>
      <c r="F14" s="58"/>
      <c r="G14" s="58"/>
      <c r="H14" s="58"/>
      <c r="I14" s="134"/>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row>
    <row r="15" spans="1:108" s="23" customFormat="1" ht="15" customHeight="1">
      <c r="A15" s="22"/>
      <c r="B15" s="82"/>
      <c r="C15" s="28"/>
      <c r="D15" s="173" t="s">
        <v>82</v>
      </c>
      <c r="E15" s="173"/>
      <c r="F15" s="173"/>
      <c r="G15" s="173"/>
      <c r="H15" s="173"/>
      <c r="I15" s="135"/>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row>
    <row r="16" spans="1:108" s="23" customFormat="1" ht="21.95" customHeight="1">
      <c r="A16" s="22"/>
      <c r="B16" s="82"/>
      <c r="C16" s="28"/>
      <c r="D16" s="59" t="s">
        <v>1</v>
      </c>
      <c r="E16" s="55"/>
      <c r="F16" s="72">
        <f>Maßnahme!H16</f>
        <v>0</v>
      </c>
      <c r="G16" s="60" t="s">
        <v>20</v>
      </c>
      <c r="H16" s="55"/>
      <c r="I16" s="136" t="str">
        <f t="shared" ref="I16:I20" si="0">IF(0=(F16),"1","2")</f>
        <v>1</v>
      </c>
      <c r="J16" s="38"/>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row>
    <row r="17" spans="1:108" s="23" customFormat="1" ht="21.95" customHeight="1">
      <c r="A17" s="22"/>
      <c r="B17" s="82"/>
      <c r="C17" s="28"/>
      <c r="D17" s="61" t="s">
        <v>5</v>
      </c>
      <c r="E17" s="62"/>
      <c r="F17" s="73"/>
      <c r="G17" s="58" t="s">
        <v>68</v>
      </c>
      <c r="H17" s="58"/>
      <c r="I17" s="135" t="str">
        <f>IF(ISBLANK(F17),"1","2")</f>
        <v>1</v>
      </c>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row>
    <row r="18" spans="1:108" s="23" customFormat="1" ht="21.95" customHeight="1">
      <c r="A18" s="22"/>
      <c r="B18" s="82"/>
      <c r="C18" s="28"/>
      <c r="D18" s="61" t="s">
        <v>252</v>
      </c>
      <c r="E18" s="62"/>
      <c r="F18" s="74">
        <f>(F16*F17)/100</f>
        <v>0</v>
      </c>
      <c r="G18" s="63" t="s">
        <v>20</v>
      </c>
      <c r="H18" s="64"/>
      <c r="I18" s="135" t="str">
        <f>IF(F18&lt;F19,"1","2")</f>
        <v>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row>
    <row r="19" spans="1:108" s="23" customFormat="1" ht="12.75">
      <c r="A19" s="22"/>
      <c r="B19" s="82"/>
      <c r="C19" s="28"/>
      <c r="D19" s="62"/>
      <c r="E19" s="62"/>
      <c r="F19" s="123">
        <v>10000</v>
      </c>
      <c r="G19" s="65"/>
      <c r="H19" s="55"/>
      <c r="I19" s="135"/>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row>
    <row r="20" spans="1:108" s="23" customFormat="1" ht="21.95" customHeight="1">
      <c r="A20" s="22"/>
      <c r="B20" s="82"/>
      <c r="C20" s="28"/>
      <c r="D20" s="61" t="s">
        <v>8</v>
      </c>
      <c r="E20" s="62"/>
      <c r="F20" s="70">
        <f>Maßnahme!H20</f>
        <v>0</v>
      </c>
      <c r="G20" s="57" t="s">
        <v>28</v>
      </c>
      <c r="H20" s="55"/>
      <c r="I20" s="135" t="str">
        <f t="shared" si="0"/>
        <v>1</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row>
    <row r="21" spans="1:108" s="23" customFormat="1" ht="21.95" customHeight="1">
      <c r="A21" s="22"/>
      <c r="B21" s="82"/>
      <c r="C21" s="28"/>
      <c r="D21" s="61" t="s">
        <v>6</v>
      </c>
      <c r="E21" s="62"/>
      <c r="F21" s="67">
        <v>20</v>
      </c>
      <c r="G21" s="65" t="s">
        <v>4</v>
      </c>
      <c r="H21" s="55"/>
      <c r="I21" s="135"/>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row>
    <row r="22" spans="1:108" s="23" customFormat="1" ht="21.95" customHeight="1">
      <c r="A22" s="22"/>
      <c r="B22" s="82"/>
      <c r="C22" s="32"/>
      <c r="D22" s="61" t="s">
        <v>7</v>
      </c>
      <c r="E22" s="62"/>
      <c r="F22" s="66">
        <f>F20*F21</f>
        <v>0</v>
      </c>
      <c r="G22" s="57" t="s">
        <v>29</v>
      </c>
      <c r="H22" s="55"/>
      <c r="I22" s="135" t="str">
        <f t="shared" ref="I22:I23" si="1">IF(0=(F22),"1","2")</f>
        <v>1</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row>
    <row r="23" spans="1:108" s="23" customFormat="1" ht="21.95" customHeight="1">
      <c r="A23" s="22"/>
      <c r="B23" s="82"/>
      <c r="C23" s="28"/>
      <c r="D23" s="61" t="s">
        <v>3</v>
      </c>
      <c r="E23" s="62"/>
      <c r="F23" s="70">
        <f>IF(AND(ISNUMBER(F18)=TRUE,F20&lt;&gt;0),F18/F22,0)</f>
        <v>0</v>
      </c>
      <c r="G23" s="57" t="s">
        <v>30</v>
      </c>
      <c r="H23" s="55"/>
      <c r="I23" s="135" t="str">
        <f t="shared" si="1"/>
        <v>1</v>
      </c>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row>
    <row r="24" spans="1:108" s="23" customFormat="1" ht="12.75">
      <c r="A24" s="22"/>
      <c r="B24" s="82"/>
      <c r="C24" s="28"/>
      <c r="D24" s="30"/>
      <c r="E24" s="29"/>
      <c r="F24" s="34"/>
      <c r="G24" s="35"/>
      <c r="H24" s="31"/>
      <c r="I24" s="135"/>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row>
    <row r="25" spans="1:108" s="25" customFormat="1" ht="15" customHeight="1">
      <c r="A25" s="24"/>
      <c r="B25" s="83"/>
      <c r="D25" s="175" t="s">
        <v>78</v>
      </c>
      <c r="E25" s="176"/>
      <c r="F25" s="176"/>
      <c r="G25" s="176"/>
      <c r="H25" s="176"/>
      <c r="I25" s="135"/>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row>
    <row r="26" spans="1:108" s="25" customFormat="1" ht="42" customHeight="1">
      <c r="A26" s="24"/>
      <c r="B26" s="82"/>
      <c r="D26" s="171" t="s">
        <v>235</v>
      </c>
      <c r="E26" s="171"/>
      <c r="F26" s="171"/>
      <c r="G26" s="172"/>
      <c r="H26" s="172"/>
      <c r="I26" s="134">
        <v>1</v>
      </c>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row>
    <row r="27" spans="1:108" s="25" customFormat="1" ht="52.5" customHeight="1">
      <c r="A27" s="24"/>
      <c r="B27" s="82"/>
      <c r="D27" s="171" t="s">
        <v>242</v>
      </c>
      <c r="E27" s="171"/>
      <c r="F27" s="171"/>
      <c r="G27" s="181"/>
      <c r="H27" s="182"/>
      <c r="I27" s="134" t="str">
        <f>IF(0=(G27),"1","2")</f>
        <v>1</v>
      </c>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3" customFormat="1" ht="15" customHeight="1">
      <c r="A28" s="22"/>
      <c r="B28" s="80"/>
      <c r="D28" s="177" t="s">
        <v>22</v>
      </c>
      <c r="E28" s="178"/>
      <c r="F28" s="178"/>
      <c r="G28" s="178"/>
      <c r="H28" s="179"/>
      <c r="I28" s="135"/>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row>
    <row r="29" spans="1:108" s="23" customFormat="1" ht="66.599999999999994" customHeight="1">
      <c r="A29" s="22"/>
      <c r="B29" s="82"/>
      <c r="C29" s="28"/>
      <c r="D29" s="171" t="s">
        <v>291</v>
      </c>
      <c r="E29" s="171"/>
      <c r="F29" s="171"/>
      <c r="G29" s="172"/>
      <c r="H29" s="172"/>
      <c r="I29" s="134">
        <v>1</v>
      </c>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row>
    <row r="30" spans="1:108" s="23" customFormat="1" ht="41.25" customHeight="1">
      <c r="A30" s="22"/>
      <c r="B30" s="82"/>
      <c r="C30" s="28"/>
      <c r="D30" s="171" t="s">
        <v>83</v>
      </c>
      <c r="E30" s="171"/>
      <c r="F30" s="171"/>
      <c r="G30" s="172"/>
      <c r="H30" s="172"/>
      <c r="I30" s="134">
        <v>1</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row>
    <row r="31" spans="1:108" s="23" customFormat="1" ht="12.75" customHeight="1">
      <c r="A31" s="22"/>
      <c r="B31" s="82"/>
      <c r="C31" s="28"/>
      <c r="D31" s="48"/>
      <c r="E31" s="48"/>
      <c r="F31" s="48"/>
      <c r="G31" s="48"/>
      <c r="H31" s="48"/>
      <c r="I31" s="135"/>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row>
    <row r="32" spans="1:108" s="23" customFormat="1" ht="15" customHeight="1">
      <c r="A32" s="22"/>
      <c r="B32" s="82"/>
      <c r="C32" s="28"/>
      <c r="D32" s="187" t="s">
        <v>37</v>
      </c>
      <c r="E32" s="187"/>
      <c r="F32" s="187"/>
      <c r="G32" s="187"/>
      <c r="H32" s="187"/>
      <c r="I32" s="135"/>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row>
    <row r="33" spans="1:108" s="27" customFormat="1" ht="156" customHeight="1">
      <c r="A33" s="26"/>
      <c r="B33" s="84"/>
      <c r="C33" s="33"/>
      <c r="D33" s="171" t="s">
        <v>79</v>
      </c>
      <c r="E33" s="171"/>
      <c r="F33" s="171"/>
      <c r="G33" s="171"/>
      <c r="H33" s="171"/>
      <c r="I33" s="135"/>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row>
    <row r="34" spans="1:108" s="27" customFormat="1" ht="27" customHeight="1">
      <c r="A34" s="26"/>
      <c r="B34" s="84"/>
      <c r="C34" s="33"/>
      <c r="D34" s="171" t="s">
        <v>229</v>
      </c>
      <c r="E34" s="171"/>
      <c r="F34" s="171"/>
      <c r="G34" s="172"/>
      <c r="H34" s="172"/>
      <c r="I34" s="134">
        <v>1</v>
      </c>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row>
    <row r="35" spans="1:108" s="27" customFormat="1" ht="52.5" customHeight="1">
      <c r="A35" s="26"/>
      <c r="B35" s="84"/>
      <c r="C35" s="33"/>
      <c r="D35" s="171" t="s">
        <v>21</v>
      </c>
      <c r="E35" s="171"/>
      <c r="F35" s="171"/>
      <c r="G35" s="172"/>
      <c r="H35" s="172"/>
      <c r="I35" s="134">
        <v>1</v>
      </c>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row>
    <row r="36" spans="1:108" s="27" customFormat="1" ht="143.44999999999999" customHeight="1">
      <c r="A36" s="26"/>
      <c r="B36" s="84"/>
      <c r="C36" s="28"/>
      <c r="D36" s="171" t="s">
        <v>243</v>
      </c>
      <c r="E36" s="171"/>
      <c r="F36" s="171"/>
      <c r="G36" s="172"/>
      <c r="H36" s="172"/>
      <c r="I36" s="134">
        <v>1</v>
      </c>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row>
    <row r="37" spans="1:108" ht="55.5" customHeight="1" thickBot="1">
      <c r="A37" s="4"/>
      <c r="B37" s="86"/>
      <c r="C37" s="87"/>
      <c r="D37" s="183" t="str">
        <f>IF(17&gt;=(I37),"In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E37" s="183"/>
      <c r="F37" s="183"/>
      <c r="G37" s="183"/>
      <c r="H37" s="140">
        <f>COUNTIF(I11:I12,2)+COUNTIF(I16:I18,2)+COUNTIF(I20,2)+COUNTIF(I22:I23,2)+COUNTIF(I27,2)</f>
        <v>0</v>
      </c>
      <c r="I37" s="137">
        <f>COUNTIF(I13,"&gt;1")+COUNTIF(I26,"&gt;1")+COUNTIF(I29:I30,"&gt;1")+COUNTIF(I34:I36,"&gt;1")+COUNTIF(Maßnahme!I7:I8,"&gt;1")+H37</f>
        <v>0</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6" customFormat="1" ht="12.75">
      <c r="I38" s="138"/>
    </row>
    <row r="39" spans="1:108" s="26" customFormat="1" ht="12.75">
      <c r="I39" s="138"/>
    </row>
    <row r="40" spans="1:108" s="26" customFormat="1" ht="12.75">
      <c r="I40" s="138"/>
    </row>
    <row r="41" spans="1:108" s="26" customFormat="1" ht="12.75">
      <c r="I41" s="138"/>
    </row>
    <row r="42" spans="1:108" s="26" customFormat="1" ht="12.75">
      <c r="I42" s="138"/>
    </row>
    <row r="43" spans="1:108" s="26" customFormat="1" ht="12.75">
      <c r="I43" s="138"/>
    </row>
    <row r="44" spans="1:108" s="26" customFormat="1" ht="12.75">
      <c r="I44" s="138"/>
    </row>
    <row r="45" spans="1:108" s="26" customFormat="1" ht="12.75">
      <c r="I45" s="138"/>
    </row>
    <row r="46" spans="1:108" s="26" customFormat="1" ht="12.75">
      <c r="I46" s="138"/>
    </row>
    <row r="47" spans="1:108" s="26" customFormat="1" ht="12.75">
      <c r="I47" s="138"/>
    </row>
    <row r="48" spans="1:108" s="26" customFormat="1" ht="12.75">
      <c r="I48" s="138"/>
    </row>
    <row r="49" spans="9:9" s="26" customFormat="1" ht="12.75">
      <c r="I49" s="138"/>
    </row>
    <row r="50" spans="9:9" s="26" customFormat="1" ht="12.75">
      <c r="I50" s="138"/>
    </row>
    <row r="51" spans="9:9" s="26" customFormat="1" ht="12.75">
      <c r="I51" s="138"/>
    </row>
    <row r="52" spans="9:9" s="26" customFormat="1" ht="12.75">
      <c r="I52" s="138"/>
    </row>
    <row r="53" spans="9:9" s="26" customFormat="1" ht="12.75">
      <c r="I53" s="138"/>
    </row>
    <row r="54" spans="9:9" s="26" customFormat="1" ht="12.75">
      <c r="I54" s="138"/>
    </row>
    <row r="55" spans="9:9" s="26" customFormat="1" ht="12.75">
      <c r="I55" s="138"/>
    </row>
    <row r="56" spans="9:9" s="26" customFormat="1" ht="12.75">
      <c r="I56" s="138"/>
    </row>
    <row r="57" spans="9:9" s="26" customFormat="1" ht="12.75">
      <c r="I57" s="138"/>
    </row>
    <row r="58" spans="9:9" s="26" customFormat="1" ht="12.75">
      <c r="I58" s="138"/>
    </row>
    <row r="59" spans="9:9" s="26" customFormat="1" ht="12.75">
      <c r="I59" s="138"/>
    </row>
    <row r="60" spans="9:9" s="26" customFormat="1" ht="12.75">
      <c r="I60" s="138"/>
    </row>
    <row r="61" spans="9:9" s="26" customFormat="1" ht="12.75">
      <c r="I61" s="138"/>
    </row>
    <row r="62" spans="9:9" s="26" customFormat="1" ht="12.75">
      <c r="I62" s="138"/>
    </row>
    <row r="63" spans="9:9" s="26" customFormat="1" ht="12.75">
      <c r="I63" s="138"/>
    </row>
    <row r="64" spans="9:9" s="26" customFormat="1" ht="12.75">
      <c r="I64" s="138"/>
    </row>
    <row r="65" spans="9:9" s="26" customFormat="1" ht="12.75">
      <c r="I65" s="138"/>
    </row>
    <row r="66" spans="9:9" s="26" customFormat="1" ht="12.75">
      <c r="I66" s="138"/>
    </row>
    <row r="67" spans="9:9" s="26" customFormat="1" ht="12.75">
      <c r="I67" s="138"/>
    </row>
    <row r="68" spans="9:9" s="26" customFormat="1" ht="12.75">
      <c r="I68" s="138"/>
    </row>
    <row r="69" spans="9:9" s="26" customFormat="1" ht="12.75">
      <c r="I69" s="138"/>
    </row>
    <row r="70" spans="9:9" s="26" customFormat="1" ht="12.75">
      <c r="I70" s="138"/>
    </row>
    <row r="71" spans="9:9" s="26" customFormat="1" ht="12.75">
      <c r="I71" s="138"/>
    </row>
    <row r="72" spans="9:9" s="26" customFormat="1" ht="12.75">
      <c r="I72" s="138"/>
    </row>
    <row r="73" spans="9:9" s="26" customFormat="1" ht="12.75">
      <c r="I73" s="138"/>
    </row>
    <row r="74" spans="9:9" s="26" customFormat="1" ht="12.75">
      <c r="I74" s="138"/>
    </row>
    <row r="75" spans="9:9" s="26" customFormat="1" ht="12.75">
      <c r="I75" s="138"/>
    </row>
    <row r="76" spans="9:9" s="26" customFormat="1" ht="12.75">
      <c r="I76" s="138"/>
    </row>
    <row r="77" spans="9:9" s="26" customFormat="1" ht="12.75">
      <c r="I77" s="138"/>
    </row>
    <row r="78" spans="9:9" s="26" customFormat="1" ht="12.75">
      <c r="I78" s="138"/>
    </row>
    <row r="79" spans="9:9" s="26" customFormat="1" ht="12.75">
      <c r="I79" s="138"/>
    </row>
    <row r="80" spans="9:9" s="26" customFormat="1" ht="12.75">
      <c r="I80" s="138"/>
    </row>
    <row r="81" spans="9:9" s="26" customFormat="1" ht="12.75">
      <c r="I81" s="138"/>
    </row>
    <row r="82" spans="9:9" s="26" customFormat="1" ht="12.75">
      <c r="I82" s="138"/>
    </row>
    <row r="83" spans="9:9" s="26" customFormat="1" ht="12.75">
      <c r="I83" s="138"/>
    </row>
    <row r="84" spans="9:9" s="26" customFormat="1" ht="12.75">
      <c r="I84" s="138"/>
    </row>
    <row r="85" spans="9:9" s="26" customFormat="1" ht="12.75">
      <c r="I85" s="138"/>
    </row>
    <row r="86" spans="9:9" s="26" customFormat="1" ht="12.75">
      <c r="I86" s="138"/>
    </row>
    <row r="87" spans="9:9" s="26" customFormat="1" ht="12.75">
      <c r="I87" s="138"/>
    </row>
    <row r="88" spans="9:9" s="26" customFormat="1" ht="12.75">
      <c r="I88" s="138"/>
    </row>
    <row r="89" spans="9:9" s="26" customFormat="1" ht="12.75">
      <c r="I89" s="138"/>
    </row>
    <row r="90" spans="9:9" s="26" customFormat="1" ht="12.75">
      <c r="I90" s="138"/>
    </row>
    <row r="91" spans="9:9" s="26" customFormat="1" ht="12.75">
      <c r="I91" s="138"/>
    </row>
    <row r="92" spans="9:9" s="26" customFormat="1" ht="12.75">
      <c r="I92" s="138"/>
    </row>
    <row r="93" spans="9:9" s="26" customFormat="1" ht="12.75">
      <c r="I93" s="138"/>
    </row>
    <row r="94" spans="9:9" s="26" customFormat="1" ht="12.75">
      <c r="I94" s="138"/>
    </row>
    <row r="95" spans="9:9" s="26" customFormat="1" ht="12.75">
      <c r="I95" s="138"/>
    </row>
    <row r="96" spans="9:9" s="26" customFormat="1" ht="12.75">
      <c r="I96" s="138"/>
    </row>
    <row r="97" spans="9:22" s="26" customFormat="1" ht="12.75">
      <c r="I97" s="138"/>
    </row>
    <row r="98" spans="9:22" s="26" customFormat="1" ht="12.75">
      <c r="I98" s="138"/>
      <c r="V98" s="26" t="s">
        <v>9</v>
      </c>
    </row>
    <row r="99" spans="9:22" s="26" customFormat="1" ht="12.75">
      <c r="I99" s="138"/>
    </row>
    <row r="100" spans="9:22" s="26" customFormat="1" ht="12.75">
      <c r="I100" s="138"/>
    </row>
    <row r="101" spans="9:22" s="26" customFormat="1" ht="12.75">
      <c r="I101" s="138"/>
    </row>
    <row r="102" spans="9:22" s="26" customFormat="1" ht="12.75">
      <c r="I102" s="138"/>
    </row>
    <row r="103" spans="9:22" s="26" customFormat="1" ht="12.75">
      <c r="I103" s="138"/>
    </row>
    <row r="104" spans="9:22" s="26" customFormat="1" ht="12.75">
      <c r="I104" s="138"/>
    </row>
    <row r="105" spans="9:22" s="26" customFormat="1" ht="12.75">
      <c r="I105" s="138"/>
    </row>
    <row r="106" spans="9:22" s="26" customFormat="1" ht="12.75">
      <c r="I106" s="138"/>
    </row>
    <row r="107" spans="9:22" s="26" customFormat="1" ht="12.75">
      <c r="I107" s="138"/>
    </row>
    <row r="108" spans="9:22" s="26" customFormat="1" ht="12.75">
      <c r="I108" s="138"/>
    </row>
    <row r="109" spans="9:22" s="26" customFormat="1" ht="12.75">
      <c r="I109" s="138"/>
    </row>
    <row r="110" spans="9:22" s="26" customFormat="1" ht="12.75">
      <c r="I110" s="138"/>
    </row>
    <row r="111" spans="9:22" s="26" customFormat="1" ht="12.75">
      <c r="I111" s="138"/>
    </row>
    <row r="112" spans="9:22" s="26" customFormat="1" ht="12.75">
      <c r="I112" s="138"/>
    </row>
    <row r="113" spans="9:9" s="26" customFormat="1" ht="12.75">
      <c r="I113" s="138"/>
    </row>
    <row r="114" spans="9:9" s="26" customFormat="1" ht="12.75">
      <c r="I114" s="138"/>
    </row>
    <row r="115" spans="9:9" s="26" customFormat="1" ht="12.75">
      <c r="I115" s="138"/>
    </row>
    <row r="116" spans="9:9" s="26" customFormat="1" ht="12.75">
      <c r="I116" s="138"/>
    </row>
    <row r="117" spans="9:9" s="26" customFormat="1" ht="12.75">
      <c r="I117" s="138"/>
    </row>
    <row r="118" spans="9:9" s="26" customFormat="1" ht="12.75">
      <c r="I118" s="138"/>
    </row>
    <row r="119" spans="9:9" s="26" customFormat="1" ht="12.75">
      <c r="I119" s="138"/>
    </row>
    <row r="120" spans="9:9" s="26" customFormat="1" ht="12.75">
      <c r="I120" s="138"/>
    </row>
    <row r="121" spans="9:9" s="26" customFormat="1" ht="12.75">
      <c r="I121" s="138"/>
    </row>
    <row r="122" spans="9:9" s="26" customFormat="1" ht="12.75">
      <c r="I122" s="138"/>
    </row>
    <row r="123" spans="9:9" s="26" customFormat="1" ht="12.75">
      <c r="I123" s="138"/>
    </row>
    <row r="124" spans="9:9" s="26" customFormat="1" ht="12.75">
      <c r="I124" s="138"/>
    </row>
    <row r="125" spans="9:9" s="26" customFormat="1" ht="12.75">
      <c r="I125" s="138"/>
    </row>
    <row r="126" spans="9:9" s="26" customFormat="1" ht="12.75">
      <c r="I126" s="138"/>
    </row>
    <row r="127" spans="9:9" s="26" customFormat="1" ht="12.75">
      <c r="I127" s="138"/>
    </row>
    <row r="128" spans="9:9" s="26" customFormat="1" ht="12.75">
      <c r="I128" s="138"/>
    </row>
    <row r="129" spans="9:9" s="26" customFormat="1" ht="12.75">
      <c r="I129" s="138"/>
    </row>
    <row r="130" spans="9:9" s="26" customFormat="1" ht="12.75">
      <c r="I130" s="138"/>
    </row>
    <row r="131" spans="9:9" s="26" customFormat="1" ht="12.75">
      <c r="I131" s="138"/>
    </row>
    <row r="132" spans="9:9" s="26" customFormat="1" ht="12.75">
      <c r="I132" s="138"/>
    </row>
    <row r="133" spans="9:9" s="26" customFormat="1" ht="12.75">
      <c r="I133" s="138"/>
    </row>
    <row r="134" spans="9:9" s="26" customFormat="1" ht="12.75">
      <c r="I134" s="138"/>
    </row>
    <row r="135" spans="9:9" s="26" customFormat="1" ht="12.75">
      <c r="I135" s="138"/>
    </row>
    <row r="136" spans="9:9" s="26" customFormat="1" ht="12.75">
      <c r="I136" s="138"/>
    </row>
    <row r="137" spans="9:9" s="26" customFormat="1" ht="12.75">
      <c r="I137" s="138"/>
    </row>
    <row r="138" spans="9:9" s="26" customFormat="1" ht="12.75">
      <c r="I138" s="138"/>
    </row>
    <row r="139" spans="9:9" s="26" customFormat="1" ht="12.75">
      <c r="I139" s="138"/>
    </row>
    <row r="140" spans="9:9" s="26" customFormat="1" ht="12.75">
      <c r="I140" s="138"/>
    </row>
    <row r="141" spans="9:9" s="26" customFormat="1" ht="12.75">
      <c r="I141" s="138"/>
    </row>
    <row r="142" spans="9:9" s="26" customFormat="1" ht="12.75">
      <c r="I142" s="138"/>
    </row>
    <row r="143" spans="9:9" s="26" customFormat="1" ht="12.75">
      <c r="I143" s="138"/>
    </row>
    <row r="144" spans="9:9" s="26" customFormat="1" ht="12.75">
      <c r="I144" s="138"/>
    </row>
    <row r="145" spans="9:9" s="26" customFormat="1" ht="12.75">
      <c r="I145" s="138"/>
    </row>
    <row r="146" spans="9:9" s="26" customFormat="1" ht="12.75">
      <c r="I146" s="138"/>
    </row>
    <row r="147" spans="9:9" s="26" customFormat="1" ht="12.75">
      <c r="I147" s="138"/>
    </row>
    <row r="148" spans="9:9" s="26" customFormat="1" ht="12.75">
      <c r="I148" s="138"/>
    </row>
    <row r="149" spans="9:9" s="26" customFormat="1" ht="12.75">
      <c r="I149" s="138"/>
    </row>
    <row r="150" spans="9:9" s="26" customFormat="1" ht="12.75">
      <c r="I150" s="138"/>
    </row>
    <row r="151" spans="9:9" s="26" customFormat="1" ht="12.75">
      <c r="I151" s="138"/>
    </row>
    <row r="152" spans="9:9" s="26" customFormat="1" ht="12.75">
      <c r="I152" s="138"/>
    </row>
    <row r="153" spans="9:9" s="26" customFormat="1" ht="12.75">
      <c r="I153" s="138"/>
    </row>
    <row r="154" spans="9:9" s="26" customFormat="1" ht="12.75">
      <c r="I154" s="138"/>
    </row>
    <row r="155" spans="9:9" s="26" customFormat="1" ht="12.75">
      <c r="I155" s="138"/>
    </row>
    <row r="156" spans="9:9" s="26" customFormat="1" ht="12.75">
      <c r="I156" s="138"/>
    </row>
    <row r="157" spans="9:9" s="26" customFormat="1" ht="12.75">
      <c r="I157" s="138"/>
    </row>
    <row r="158" spans="9:9" s="26" customFormat="1" ht="12.75">
      <c r="I158" s="138"/>
    </row>
    <row r="159" spans="9:9" s="26" customFormat="1" ht="12.75">
      <c r="I159" s="138"/>
    </row>
    <row r="160" spans="9:9" s="26" customFormat="1" ht="12.75">
      <c r="I160" s="138"/>
    </row>
    <row r="161" spans="9:9" s="26" customFormat="1" ht="12.75">
      <c r="I161" s="138"/>
    </row>
    <row r="162" spans="9:9" s="26" customFormat="1" ht="12.75">
      <c r="I162" s="138"/>
    </row>
    <row r="163" spans="9:9" s="26" customFormat="1" ht="12.75">
      <c r="I163" s="138"/>
    </row>
    <row r="164" spans="9:9" s="26" customFormat="1" ht="12.75">
      <c r="I164" s="138"/>
    </row>
    <row r="165" spans="9:9" s="26" customFormat="1" ht="12.75">
      <c r="I165" s="138"/>
    </row>
    <row r="166" spans="9:9" s="26" customFormat="1" ht="12.75">
      <c r="I166" s="138"/>
    </row>
    <row r="167" spans="9:9" s="26" customFormat="1" ht="12.75">
      <c r="I167" s="138"/>
    </row>
    <row r="168" spans="9:9" s="26" customFormat="1" ht="12.75">
      <c r="I168" s="138"/>
    </row>
    <row r="169" spans="9:9" s="26" customFormat="1" ht="12.75">
      <c r="I169" s="138"/>
    </row>
    <row r="170" spans="9:9" s="26" customFormat="1" ht="12.75">
      <c r="I170" s="138"/>
    </row>
    <row r="171" spans="9:9" s="26" customFormat="1" ht="12.75">
      <c r="I171" s="138"/>
    </row>
    <row r="172" spans="9:9" s="26" customFormat="1" ht="12.75">
      <c r="I172" s="138"/>
    </row>
    <row r="173" spans="9:9" s="26" customFormat="1" ht="12.75">
      <c r="I173" s="138"/>
    </row>
    <row r="174" spans="9:9" s="26" customFormat="1" ht="12.75">
      <c r="I174" s="138"/>
    </row>
    <row r="175" spans="9:9" s="26" customFormat="1" ht="12.75">
      <c r="I175" s="138"/>
    </row>
    <row r="176" spans="9:9" s="26" customFormat="1" ht="12.75">
      <c r="I176" s="138"/>
    </row>
    <row r="177" spans="9:9" s="26" customFormat="1" ht="12.75">
      <c r="I177" s="138"/>
    </row>
    <row r="178" spans="9:9" s="26" customFormat="1" ht="12.75">
      <c r="I178" s="138"/>
    </row>
    <row r="179" spans="9:9" s="26" customFormat="1" ht="12.75">
      <c r="I179" s="138"/>
    </row>
    <row r="180" spans="9:9" s="26" customFormat="1" ht="12.75">
      <c r="I180" s="138"/>
    </row>
    <row r="181" spans="9:9" s="26" customFormat="1" ht="12.75">
      <c r="I181" s="138"/>
    </row>
    <row r="182" spans="9:9" s="26" customFormat="1" ht="12.75">
      <c r="I182" s="138"/>
    </row>
    <row r="183" spans="9:9" s="26" customFormat="1" ht="12.75">
      <c r="I183" s="138"/>
    </row>
    <row r="184" spans="9:9" s="26" customFormat="1" ht="12.75">
      <c r="I184" s="138"/>
    </row>
    <row r="185" spans="9:9" s="26" customFormat="1" ht="12.75">
      <c r="I185" s="138"/>
    </row>
    <row r="186" spans="9:9" s="26" customFormat="1" ht="12.75">
      <c r="I186" s="138"/>
    </row>
    <row r="187" spans="9:9" s="26" customFormat="1" ht="12.75">
      <c r="I187" s="138"/>
    </row>
    <row r="188" spans="9:9" s="26" customFormat="1" ht="12.75">
      <c r="I188" s="138"/>
    </row>
    <row r="189" spans="9:9" s="26" customFormat="1" ht="12.75">
      <c r="I189" s="138"/>
    </row>
    <row r="190" spans="9:9" s="26" customFormat="1" ht="12.75">
      <c r="I190" s="138"/>
    </row>
    <row r="191" spans="9:9" s="26" customFormat="1" ht="12.75">
      <c r="I191" s="138"/>
    </row>
    <row r="192" spans="9:9" s="26" customFormat="1" ht="12.75">
      <c r="I192" s="138"/>
    </row>
    <row r="193" spans="9:9" s="26" customFormat="1" ht="12.75">
      <c r="I193" s="138"/>
    </row>
    <row r="194" spans="9:9" s="26" customFormat="1" ht="12.75">
      <c r="I194" s="138"/>
    </row>
    <row r="195" spans="9:9" s="26" customFormat="1" ht="12.75">
      <c r="I195" s="138"/>
    </row>
    <row r="196" spans="9:9" s="26" customFormat="1" ht="12.75">
      <c r="I196" s="138"/>
    </row>
    <row r="197" spans="9:9" s="26" customFormat="1" ht="12.75">
      <c r="I197" s="138"/>
    </row>
    <row r="198" spans="9:9" s="26" customFormat="1" ht="12.75">
      <c r="I198" s="138"/>
    </row>
    <row r="199" spans="9:9" s="26" customFormat="1" ht="12.75">
      <c r="I199" s="138"/>
    </row>
    <row r="200" spans="9:9" s="26" customFormat="1" ht="12.75">
      <c r="I200" s="138"/>
    </row>
    <row r="201" spans="9:9" s="26" customFormat="1" ht="12.75">
      <c r="I201" s="138"/>
    </row>
    <row r="202" spans="9:9" s="26" customFormat="1" ht="12.75">
      <c r="I202" s="138"/>
    </row>
    <row r="203" spans="9:9" s="26" customFormat="1" ht="12.75">
      <c r="I203" s="138"/>
    </row>
    <row r="204" spans="9:9" s="26" customFormat="1" ht="12.75">
      <c r="I204" s="138"/>
    </row>
    <row r="205" spans="9:9" s="26" customFormat="1" ht="12.75">
      <c r="I205" s="138"/>
    </row>
    <row r="206" spans="9:9" s="26" customFormat="1" ht="12.75">
      <c r="I206" s="138"/>
    </row>
    <row r="207" spans="9:9" s="26" customFormat="1" ht="12.75">
      <c r="I207" s="138"/>
    </row>
    <row r="208" spans="9:9" s="26" customFormat="1" ht="12.75">
      <c r="I208" s="138"/>
    </row>
    <row r="209" spans="9:9" s="26" customFormat="1" ht="12.75">
      <c r="I209" s="138"/>
    </row>
    <row r="210" spans="9:9" s="26" customFormat="1" ht="12.75">
      <c r="I210" s="138"/>
    </row>
    <row r="211" spans="9:9" s="26" customFormat="1" ht="12.75">
      <c r="I211" s="138"/>
    </row>
    <row r="212" spans="9:9" s="26" customFormat="1" ht="12.75">
      <c r="I212" s="138"/>
    </row>
    <row r="213" spans="9:9" s="26" customFormat="1" ht="12.75">
      <c r="I213" s="138"/>
    </row>
    <row r="214" spans="9:9" s="26" customFormat="1" ht="12.75">
      <c r="I214" s="138"/>
    </row>
    <row r="215" spans="9:9" s="26" customFormat="1" ht="12.75">
      <c r="I215" s="138"/>
    </row>
    <row r="216" spans="9:9" s="26" customFormat="1" ht="12.75">
      <c r="I216" s="138"/>
    </row>
    <row r="217" spans="9:9" s="26" customFormat="1" ht="12.75">
      <c r="I217" s="138"/>
    </row>
    <row r="218" spans="9:9" s="26" customFormat="1" ht="12.75">
      <c r="I218" s="138"/>
    </row>
    <row r="219" spans="9:9" s="26" customFormat="1" ht="12.75">
      <c r="I219" s="138"/>
    </row>
    <row r="220" spans="9:9" s="26" customFormat="1" ht="12.75">
      <c r="I220" s="138"/>
    </row>
    <row r="221" spans="9:9" s="26" customFormat="1" ht="12.75">
      <c r="I221" s="138"/>
    </row>
    <row r="222" spans="9:9" s="26" customFormat="1" ht="12.75">
      <c r="I222" s="138"/>
    </row>
    <row r="223" spans="9:9" s="26" customFormat="1" ht="12.75">
      <c r="I223" s="138"/>
    </row>
    <row r="224" spans="9:9" s="26" customFormat="1" ht="12.75">
      <c r="I224" s="138"/>
    </row>
    <row r="225" spans="9:9" s="26" customFormat="1" ht="12.75">
      <c r="I225" s="138"/>
    </row>
    <row r="226" spans="9:9" s="26" customFormat="1" ht="12.75">
      <c r="I226" s="138"/>
    </row>
    <row r="227" spans="9:9" s="26" customFormat="1" ht="12.75">
      <c r="I227" s="138"/>
    </row>
    <row r="228" spans="9:9" s="26" customFormat="1" ht="12.75">
      <c r="I228" s="138"/>
    </row>
    <row r="229" spans="9:9" s="26" customFormat="1" ht="12.75">
      <c r="I229" s="138"/>
    </row>
    <row r="230" spans="9:9" s="26" customFormat="1" ht="12.75">
      <c r="I230" s="138"/>
    </row>
    <row r="231" spans="9:9" s="26" customFormat="1" ht="12.75">
      <c r="I231" s="138"/>
    </row>
    <row r="232" spans="9:9" s="26" customFormat="1" ht="12.75">
      <c r="I232" s="138"/>
    </row>
    <row r="233" spans="9:9" s="26" customFormat="1" ht="12.75">
      <c r="I233" s="138"/>
    </row>
    <row r="234" spans="9:9" s="26" customFormat="1" ht="12.75">
      <c r="I234" s="138"/>
    </row>
    <row r="235" spans="9:9" s="26" customFormat="1" ht="12.75">
      <c r="I235" s="138"/>
    </row>
    <row r="236" spans="9:9" s="26" customFormat="1" ht="12.75">
      <c r="I236" s="138"/>
    </row>
    <row r="237" spans="9:9" s="26" customFormat="1" ht="12.75">
      <c r="I237" s="138"/>
    </row>
    <row r="238" spans="9:9" s="26" customFormat="1" ht="12.75">
      <c r="I238" s="138"/>
    </row>
    <row r="239" spans="9:9" s="26" customFormat="1" ht="12.75">
      <c r="I239" s="138"/>
    </row>
    <row r="240" spans="9:9" s="26" customFormat="1" ht="12.75">
      <c r="I240" s="138"/>
    </row>
    <row r="241" spans="9:9" s="26" customFormat="1" ht="12.75">
      <c r="I241" s="138"/>
    </row>
    <row r="242" spans="9:9" s="26" customFormat="1" ht="12.75">
      <c r="I242" s="138"/>
    </row>
    <row r="243" spans="9:9" s="26" customFormat="1" ht="12.75">
      <c r="I243" s="138"/>
    </row>
    <row r="244" spans="9:9" s="26" customFormat="1" ht="12.75">
      <c r="I244" s="138"/>
    </row>
    <row r="245" spans="9:9" s="26" customFormat="1" ht="12.75">
      <c r="I245" s="138"/>
    </row>
    <row r="246" spans="9:9" s="26" customFormat="1" ht="12.75">
      <c r="I246" s="138"/>
    </row>
    <row r="247" spans="9:9" s="26" customFormat="1" ht="12.75">
      <c r="I247" s="138"/>
    </row>
    <row r="248" spans="9:9" s="26" customFormat="1" ht="12.75">
      <c r="I248" s="138"/>
    </row>
    <row r="249" spans="9:9" s="26" customFormat="1" ht="12.75">
      <c r="I249" s="138"/>
    </row>
    <row r="250" spans="9:9" s="26" customFormat="1" ht="12.75">
      <c r="I250" s="138"/>
    </row>
    <row r="251" spans="9:9" s="26" customFormat="1" ht="12.75">
      <c r="I251" s="138"/>
    </row>
    <row r="252" spans="9:9" s="26" customFormat="1" ht="12.75">
      <c r="I252" s="138"/>
    </row>
    <row r="253" spans="9:9" s="26" customFormat="1" ht="12.75">
      <c r="I253" s="138"/>
    </row>
    <row r="254" spans="9:9" s="26" customFormat="1" ht="12.75">
      <c r="I254" s="138"/>
    </row>
    <row r="255" spans="9:9" s="26" customFormat="1" ht="12.75">
      <c r="I255" s="138"/>
    </row>
    <row r="256" spans="9:9" s="26" customFormat="1" ht="12.75">
      <c r="I256" s="138"/>
    </row>
    <row r="257" spans="9:9" s="26" customFormat="1" ht="12.75">
      <c r="I257" s="138"/>
    </row>
    <row r="258" spans="9:9" s="26" customFormat="1" ht="12.75">
      <c r="I258" s="138"/>
    </row>
    <row r="259" spans="9:9" s="26" customFormat="1" ht="12.75">
      <c r="I259" s="138"/>
    </row>
    <row r="260" spans="9:9" s="26" customFormat="1" ht="12.75">
      <c r="I260" s="138"/>
    </row>
    <row r="261" spans="9:9" s="26" customFormat="1" ht="12.75">
      <c r="I261" s="138"/>
    </row>
    <row r="262" spans="9:9" s="26" customFormat="1" ht="12.75">
      <c r="I262" s="138"/>
    </row>
    <row r="263" spans="9:9" s="26" customFormat="1" ht="12.75">
      <c r="I263" s="138"/>
    </row>
    <row r="264" spans="9:9" s="26" customFormat="1" ht="12.75">
      <c r="I264" s="138"/>
    </row>
    <row r="265" spans="9:9" s="26" customFormat="1" ht="12.75">
      <c r="I265" s="138"/>
    </row>
    <row r="266" spans="9:9" s="26" customFormat="1" ht="12.75">
      <c r="I266" s="138"/>
    </row>
    <row r="267" spans="9:9" s="26" customFormat="1" ht="12.75">
      <c r="I267" s="138"/>
    </row>
    <row r="268" spans="9:9" s="26" customFormat="1" ht="12.75">
      <c r="I268" s="138"/>
    </row>
    <row r="269" spans="9:9" s="26" customFormat="1" ht="12.75">
      <c r="I269" s="138"/>
    </row>
    <row r="270" spans="9:9" s="26" customFormat="1" ht="12.75">
      <c r="I270" s="138"/>
    </row>
    <row r="271" spans="9:9" s="26" customFormat="1" ht="12.75">
      <c r="I271" s="138"/>
    </row>
    <row r="272" spans="9:9" s="26" customFormat="1" ht="12.75">
      <c r="I272" s="138"/>
    </row>
    <row r="273" spans="9:9" s="26" customFormat="1" ht="12.75">
      <c r="I273" s="138"/>
    </row>
    <row r="274" spans="9:9" s="26" customFormat="1" ht="12.75">
      <c r="I274" s="138"/>
    </row>
    <row r="275" spans="9:9" s="26" customFormat="1" ht="12.75">
      <c r="I275" s="138"/>
    </row>
    <row r="276" spans="9:9" s="26" customFormat="1" ht="12.75">
      <c r="I276" s="138"/>
    </row>
    <row r="277" spans="9:9" s="26" customFormat="1" ht="12.75">
      <c r="I277" s="138"/>
    </row>
    <row r="278" spans="9:9" s="26" customFormat="1" ht="12.75">
      <c r="I278" s="138"/>
    </row>
    <row r="279" spans="9:9" s="26" customFormat="1" ht="12.75">
      <c r="I279" s="138"/>
    </row>
    <row r="280" spans="9:9" s="26" customFormat="1" ht="12.75">
      <c r="I280" s="138"/>
    </row>
    <row r="281" spans="9:9" s="26" customFormat="1" ht="12.75">
      <c r="I281" s="138"/>
    </row>
    <row r="282" spans="9:9" s="26" customFormat="1" ht="12.75">
      <c r="I282" s="138"/>
    </row>
    <row r="283" spans="9:9" s="26" customFormat="1" ht="12.75">
      <c r="I283" s="138"/>
    </row>
    <row r="284" spans="9:9" s="26" customFormat="1" ht="12.75">
      <c r="I284" s="138"/>
    </row>
    <row r="285" spans="9:9" s="26" customFormat="1" ht="12.75">
      <c r="I285" s="138"/>
    </row>
    <row r="286" spans="9:9" s="26" customFormat="1" ht="12.75">
      <c r="I286" s="138"/>
    </row>
    <row r="287" spans="9:9" s="26" customFormat="1" ht="12.75">
      <c r="I287" s="138"/>
    </row>
    <row r="288" spans="9:9" s="26" customFormat="1" ht="12.75">
      <c r="I288" s="138"/>
    </row>
    <row r="289" spans="9:9" s="26" customFormat="1" ht="12.75">
      <c r="I289" s="138"/>
    </row>
    <row r="290" spans="9:9" s="26" customFormat="1" ht="12.75">
      <c r="I290" s="138"/>
    </row>
    <row r="291" spans="9:9" s="26" customFormat="1" ht="12.75">
      <c r="I291" s="138"/>
    </row>
    <row r="292" spans="9:9" s="26" customFormat="1" ht="12.75">
      <c r="I292" s="138"/>
    </row>
    <row r="293" spans="9:9" s="26" customFormat="1" ht="12.75">
      <c r="I293" s="138"/>
    </row>
    <row r="294" spans="9:9" s="26" customFormat="1" ht="12.75">
      <c r="I294" s="138"/>
    </row>
    <row r="295" spans="9:9" s="26" customFormat="1" ht="12.75">
      <c r="I295" s="138"/>
    </row>
    <row r="296" spans="9:9" s="26" customFormat="1" ht="12.75">
      <c r="I296" s="138"/>
    </row>
    <row r="297" spans="9:9" s="26" customFormat="1" ht="12.75">
      <c r="I297" s="138"/>
    </row>
    <row r="298" spans="9:9" s="26" customFormat="1" ht="12.75">
      <c r="I298" s="138"/>
    </row>
    <row r="299" spans="9:9" s="26" customFormat="1" ht="12.75">
      <c r="I299" s="138"/>
    </row>
    <row r="300" spans="9:9" s="26" customFormat="1" ht="12.75">
      <c r="I300" s="138"/>
    </row>
    <row r="301" spans="9:9" s="26" customFormat="1" ht="12.75">
      <c r="I301" s="138"/>
    </row>
    <row r="302" spans="9:9" s="26" customFormat="1" ht="12.75">
      <c r="I302" s="138"/>
    </row>
    <row r="303" spans="9:9" s="26" customFormat="1" ht="12.75">
      <c r="I303" s="138"/>
    </row>
    <row r="304" spans="9:9" s="26" customFormat="1" ht="12.75">
      <c r="I304" s="138"/>
    </row>
    <row r="305" spans="9:9" s="26" customFormat="1" ht="12.75">
      <c r="I305" s="138"/>
    </row>
    <row r="306" spans="9:9" s="26" customFormat="1" ht="12.75">
      <c r="I306" s="138"/>
    </row>
    <row r="307" spans="9:9" s="26" customFormat="1" ht="12.75">
      <c r="I307" s="138"/>
    </row>
    <row r="308" spans="9:9" s="26" customFormat="1" ht="12.75">
      <c r="I308" s="138"/>
    </row>
    <row r="309" spans="9:9" s="26" customFormat="1" ht="12.75">
      <c r="I309" s="138"/>
    </row>
    <row r="310" spans="9:9" s="26" customFormat="1" ht="12.75">
      <c r="I310" s="138"/>
    </row>
    <row r="311" spans="9:9" s="26" customFormat="1" ht="12.75">
      <c r="I311" s="138"/>
    </row>
    <row r="312" spans="9:9" s="26" customFormat="1" ht="12.75">
      <c r="I312" s="138"/>
    </row>
    <row r="313" spans="9:9" s="26" customFormat="1" ht="12.75">
      <c r="I313" s="138"/>
    </row>
    <row r="314" spans="9:9" s="26" customFormat="1" ht="12.75">
      <c r="I314" s="138"/>
    </row>
    <row r="315" spans="9:9" s="26" customFormat="1" ht="12.75">
      <c r="I315" s="138"/>
    </row>
    <row r="316" spans="9:9" s="26" customFormat="1" ht="12.75">
      <c r="I316" s="138"/>
    </row>
    <row r="317" spans="9:9" s="26" customFormat="1" ht="12.75">
      <c r="I317" s="138"/>
    </row>
    <row r="318" spans="9:9" s="26" customFormat="1" ht="12.75">
      <c r="I318" s="138"/>
    </row>
    <row r="319" spans="9:9" s="26" customFormat="1" ht="12.75">
      <c r="I319" s="138"/>
    </row>
    <row r="320" spans="9:9" s="26" customFormat="1" ht="12.75">
      <c r="I320" s="138"/>
    </row>
    <row r="321" spans="9:9" s="26" customFormat="1" ht="12.75">
      <c r="I321" s="138"/>
    </row>
    <row r="322" spans="9:9" s="26" customFormat="1" ht="12.75">
      <c r="I322" s="138"/>
    </row>
    <row r="323" spans="9:9" s="26" customFormat="1" ht="12.75">
      <c r="I323" s="138"/>
    </row>
    <row r="324" spans="9:9" s="26" customFormat="1" ht="12.75">
      <c r="I324" s="138"/>
    </row>
    <row r="325" spans="9:9" s="26" customFormat="1" ht="12.75">
      <c r="I325" s="138"/>
    </row>
    <row r="326" spans="9:9" s="26" customFormat="1" ht="12.75">
      <c r="I326" s="138"/>
    </row>
    <row r="327" spans="9:9" s="26" customFormat="1" ht="12.75">
      <c r="I327" s="138"/>
    </row>
    <row r="328" spans="9:9" s="26" customFormat="1" ht="12.75">
      <c r="I328" s="138"/>
    </row>
    <row r="329" spans="9:9" s="26" customFormat="1" ht="12.75">
      <c r="I329" s="138"/>
    </row>
    <row r="330" spans="9:9" s="26" customFormat="1" ht="12.75">
      <c r="I330" s="138"/>
    </row>
    <row r="331" spans="9:9" s="26" customFormat="1" ht="12.75">
      <c r="I331" s="138"/>
    </row>
    <row r="332" spans="9:9" s="26" customFormat="1" ht="12.75">
      <c r="I332" s="138"/>
    </row>
    <row r="333" spans="9:9" s="26" customFormat="1" ht="12.75">
      <c r="I333" s="138"/>
    </row>
    <row r="334" spans="9:9" s="26" customFormat="1" ht="12.75">
      <c r="I334" s="138"/>
    </row>
    <row r="335" spans="9:9" s="26" customFormat="1" ht="12.75">
      <c r="I335" s="138"/>
    </row>
    <row r="336" spans="9:9" s="26" customFormat="1" ht="12.75">
      <c r="I336" s="138"/>
    </row>
    <row r="337" spans="9:9" s="26" customFormat="1" ht="12.75">
      <c r="I337" s="138"/>
    </row>
    <row r="338" spans="9:9" s="26" customFormat="1" ht="12.75">
      <c r="I338" s="138"/>
    </row>
    <row r="339" spans="9:9" s="26" customFormat="1" ht="12.75">
      <c r="I339" s="138"/>
    </row>
    <row r="340" spans="9:9" s="26" customFormat="1" ht="12.75">
      <c r="I340" s="138"/>
    </row>
    <row r="341" spans="9:9" s="26" customFormat="1" ht="12.75">
      <c r="I341" s="138"/>
    </row>
    <row r="342" spans="9:9" s="26" customFormat="1" ht="12.75">
      <c r="I342" s="138"/>
    </row>
    <row r="343" spans="9:9" s="26" customFormat="1" ht="12.75">
      <c r="I343" s="138"/>
    </row>
    <row r="344" spans="9:9" s="26" customFormat="1" ht="12.75">
      <c r="I344" s="138"/>
    </row>
    <row r="345" spans="9:9" s="26" customFormat="1" ht="12.75">
      <c r="I345" s="138"/>
    </row>
    <row r="346" spans="9:9" s="26" customFormat="1" ht="12.75">
      <c r="I346" s="138"/>
    </row>
    <row r="347" spans="9:9" s="26" customFormat="1" ht="12.75">
      <c r="I347" s="138"/>
    </row>
    <row r="348" spans="9:9" s="26" customFormat="1" ht="12.75">
      <c r="I348" s="138"/>
    </row>
    <row r="349" spans="9:9" s="26" customFormat="1" ht="12.75">
      <c r="I349" s="138"/>
    </row>
    <row r="350" spans="9:9" s="26" customFormat="1" ht="12.75">
      <c r="I350" s="138"/>
    </row>
    <row r="351" spans="9:9" s="26" customFormat="1" ht="12.75">
      <c r="I351" s="138"/>
    </row>
    <row r="352" spans="9:9" s="26" customFormat="1" ht="12.75">
      <c r="I352" s="138"/>
    </row>
    <row r="353" spans="9:9" s="26" customFormat="1" ht="12.75">
      <c r="I353" s="138"/>
    </row>
    <row r="354" spans="9:9" s="26" customFormat="1" ht="12.75">
      <c r="I354" s="138"/>
    </row>
    <row r="355" spans="9:9" s="26" customFormat="1" ht="12.75">
      <c r="I355" s="138"/>
    </row>
    <row r="356" spans="9:9" s="26" customFormat="1" ht="12.75">
      <c r="I356" s="138"/>
    </row>
    <row r="357" spans="9:9" s="26" customFormat="1" ht="12.75">
      <c r="I357" s="138"/>
    </row>
    <row r="358" spans="9:9" s="26" customFormat="1" ht="12.75">
      <c r="I358" s="138"/>
    </row>
    <row r="359" spans="9:9" s="26" customFormat="1" ht="12.75">
      <c r="I359" s="138"/>
    </row>
    <row r="360" spans="9:9" s="26" customFormat="1" ht="12.75">
      <c r="I360" s="138"/>
    </row>
    <row r="361" spans="9:9" s="26" customFormat="1" ht="12.75">
      <c r="I361" s="138"/>
    </row>
    <row r="362" spans="9:9" s="26" customFormat="1" ht="12.75">
      <c r="I362" s="138"/>
    </row>
    <row r="363" spans="9:9" s="26" customFormat="1" ht="12.75">
      <c r="I363" s="138"/>
    </row>
    <row r="364" spans="9:9" s="26" customFormat="1" ht="12.75">
      <c r="I364" s="138"/>
    </row>
    <row r="365" spans="9:9" s="26" customFormat="1" ht="12.75">
      <c r="I365" s="138"/>
    </row>
    <row r="366" spans="9:9" s="26" customFormat="1" ht="12.75">
      <c r="I366" s="138"/>
    </row>
    <row r="367" spans="9:9" s="26" customFormat="1" ht="12.75">
      <c r="I367" s="138"/>
    </row>
    <row r="368" spans="9:9" s="26" customFormat="1" ht="12.75">
      <c r="I368" s="138"/>
    </row>
    <row r="369" spans="9:9" s="26" customFormat="1" ht="12.75">
      <c r="I369" s="138"/>
    </row>
    <row r="370" spans="9:9" s="26" customFormat="1" ht="12.75">
      <c r="I370" s="138"/>
    </row>
    <row r="371" spans="9:9" s="26" customFormat="1" ht="12.75">
      <c r="I371" s="138"/>
    </row>
    <row r="372" spans="9:9" s="26" customFormat="1" ht="12.75">
      <c r="I372" s="138"/>
    </row>
    <row r="373" spans="9:9" s="26" customFormat="1" ht="12.75">
      <c r="I373" s="138"/>
    </row>
    <row r="374" spans="9:9" s="26" customFormat="1" ht="12.75">
      <c r="I374" s="138"/>
    </row>
    <row r="375" spans="9:9" s="26" customFormat="1" ht="12.75">
      <c r="I375" s="138"/>
    </row>
    <row r="376" spans="9:9" s="26" customFormat="1" ht="12.75">
      <c r="I376" s="138"/>
    </row>
    <row r="377" spans="9:9" s="26" customFormat="1" ht="12.75">
      <c r="I377" s="138"/>
    </row>
    <row r="378" spans="9:9" s="26" customFormat="1" ht="12.75">
      <c r="I378" s="138"/>
    </row>
    <row r="379" spans="9:9" s="26" customFormat="1" ht="12.75">
      <c r="I379" s="138"/>
    </row>
    <row r="380" spans="9:9" s="26" customFormat="1" ht="12.75">
      <c r="I380" s="138"/>
    </row>
    <row r="381" spans="9:9" s="26" customFormat="1" ht="12.75">
      <c r="I381" s="138"/>
    </row>
    <row r="382" spans="9:9" s="26" customFormat="1" ht="12.75">
      <c r="I382" s="138"/>
    </row>
    <row r="383" spans="9:9" s="26" customFormat="1" ht="12.75">
      <c r="I383" s="138"/>
    </row>
    <row r="384" spans="9:9" s="26" customFormat="1" ht="12.75">
      <c r="I384" s="138"/>
    </row>
    <row r="385" spans="9:9" s="26" customFormat="1" ht="12.75">
      <c r="I385" s="138"/>
    </row>
    <row r="386" spans="9:9" s="26" customFormat="1" ht="12.75">
      <c r="I386" s="138"/>
    </row>
    <row r="387" spans="9:9" s="26" customFormat="1" ht="12.75">
      <c r="I387" s="138"/>
    </row>
    <row r="388" spans="9:9" s="26" customFormat="1" ht="12.75">
      <c r="I388" s="138"/>
    </row>
    <row r="389" spans="9:9" s="26" customFormat="1" ht="12.75">
      <c r="I389" s="138"/>
    </row>
    <row r="390" spans="9:9" s="26" customFormat="1" ht="12.75">
      <c r="I390" s="138"/>
    </row>
    <row r="391" spans="9:9" s="26" customFormat="1" ht="12.75">
      <c r="I391" s="138"/>
    </row>
    <row r="392" spans="9:9" s="26" customFormat="1" ht="12.75">
      <c r="I392" s="138"/>
    </row>
    <row r="393" spans="9:9" s="26" customFormat="1" ht="12.75">
      <c r="I393" s="138"/>
    </row>
    <row r="394" spans="9:9" s="26" customFormat="1" ht="12.75">
      <c r="I394" s="138"/>
    </row>
    <row r="395" spans="9:9" s="26" customFormat="1" ht="12.75">
      <c r="I395" s="138"/>
    </row>
    <row r="396" spans="9:9" s="26" customFormat="1" ht="12.75">
      <c r="I396" s="138"/>
    </row>
    <row r="397" spans="9:9" s="26" customFormat="1" ht="12.75">
      <c r="I397" s="138"/>
    </row>
    <row r="398" spans="9:9" s="26" customFormat="1" ht="12.75">
      <c r="I398" s="138"/>
    </row>
    <row r="399" spans="9:9" s="26" customFormat="1" ht="12.75">
      <c r="I399" s="138"/>
    </row>
    <row r="400" spans="9:9" s="26" customFormat="1" ht="12.75">
      <c r="I400" s="138"/>
    </row>
    <row r="401" spans="9:9" s="26" customFormat="1" ht="12.75">
      <c r="I401" s="138"/>
    </row>
    <row r="402" spans="9:9" s="26" customFormat="1" ht="12.75">
      <c r="I402" s="138"/>
    </row>
    <row r="403" spans="9:9" s="26" customFormat="1" ht="12.75">
      <c r="I403" s="138"/>
    </row>
    <row r="404" spans="9:9" s="26" customFormat="1" ht="12.75">
      <c r="I404" s="138"/>
    </row>
    <row r="405" spans="9:9" s="26" customFormat="1" ht="12.75">
      <c r="I405" s="138"/>
    </row>
    <row r="406" spans="9:9" s="26" customFormat="1" ht="12.75">
      <c r="I406" s="138"/>
    </row>
    <row r="407" spans="9:9" s="26" customFormat="1" ht="12.75">
      <c r="I407" s="138"/>
    </row>
    <row r="408" spans="9:9" s="26" customFormat="1" ht="12.75">
      <c r="I408" s="138"/>
    </row>
    <row r="409" spans="9:9" s="26" customFormat="1" ht="12.75">
      <c r="I409" s="138"/>
    </row>
    <row r="410" spans="9:9" s="26" customFormat="1" ht="12.75">
      <c r="I410" s="138"/>
    </row>
    <row r="411" spans="9:9" s="26" customFormat="1" ht="12.75">
      <c r="I411" s="138"/>
    </row>
    <row r="412" spans="9:9" s="26" customFormat="1" ht="12.75">
      <c r="I412" s="138"/>
    </row>
    <row r="413" spans="9:9" s="26" customFormat="1" ht="12.75">
      <c r="I413" s="138"/>
    </row>
    <row r="414" spans="9:9" s="26" customFormat="1" ht="12.75">
      <c r="I414" s="138"/>
    </row>
    <row r="415" spans="9:9" s="26" customFormat="1" ht="12.75">
      <c r="I415" s="138"/>
    </row>
    <row r="416" spans="9:9" s="26" customFormat="1" ht="12.75">
      <c r="I416" s="138"/>
    </row>
    <row r="417" spans="9:9" s="26" customFormat="1" ht="12.75">
      <c r="I417" s="138"/>
    </row>
    <row r="418" spans="9:9" s="26" customFormat="1" ht="12.75">
      <c r="I418" s="138"/>
    </row>
    <row r="419" spans="9:9" s="26" customFormat="1" ht="12.75">
      <c r="I419" s="138"/>
    </row>
    <row r="420" spans="9:9" s="26" customFormat="1" ht="12.75">
      <c r="I420" s="138"/>
    </row>
    <row r="421" spans="9:9" s="26" customFormat="1" ht="12.75">
      <c r="I421" s="138"/>
    </row>
    <row r="422" spans="9:9" s="26" customFormat="1" ht="12.75">
      <c r="I422" s="138"/>
    </row>
    <row r="423" spans="9:9" s="26" customFormat="1" ht="12.75">
      <c r="I423" s="138"/>
    </row>
    <row r="424" spans="9:9" s="26" customFormat="1" ht="12.75">
      <c r="I424" s="138"/>
    </row>
    <row r="425" spans="9:9" s="26" customFormat="1" ht="12.75">
      <c r="I425" s="138"/>
    </row>
    <row r="426" spans="9:9" s="26" customFormat="1" ht="12.75">
      <c r="I426" s="138"/>
    </row>
    <row r="427" spans="9:9" s="26" customFormat="1" ht="12.75">
      <c r="I427" s="138"/>
    </row>
    <row r="428" spans="9:9" s="26" customFormat="1" ht="12.75">
      <c r="I428" s="138"/>
    </row>
    <row r="429" spans="9:9" s="26" customFormat="1" ht="12.75">
      <c r="I429" s="138"/>
    </row>
    <row r="430" spans="9:9" s="26" customFormat="1" ht="12.75">
      <c r="I430" s="138"/>
    </row>
    <row r="431" spans="9:9" s="26" customFormat="1" ht="12.75">
      <c r="I431" s="138"/>
    </row>
    <row r="432" spans="9:9" s="26" customFormat="1" ht="12.75">
      <c r="I432" s="138"/>
    </row>
    <row r="433" spans="9:9" s="26" customFormat="1" ht="12.75">
      <c r="I433" s="138"/>
    </row>
    <row r="434" spans="9:9" s="26" customFormat="1" ht="12.75">
      <c r="I434" s="138"/>
    </row>
    <row r="435" spans="9:9" s="26" customFormat="1" ht="12.75">
      <c r="I435" s="138"/>
    </row>
    <row r="436" spans="9:9" s="26" customFormat="1" ht="12.75">
      <c r="I436" s="138"/>
    </row>
    <row r="437" spans="9:9" s="26" customFormat="1" ht="12.75">
      <c r="I437" s="138"/>
    </row>
    <row r="438" spans="9:9" s="26" customFormat="1" ht="12.75">
      <c r="I438" s="138"/>
    </row>
    <row r="439" spans="9:9" s="26" customFormat="1" ht="12.75">
      <c r="I439" s="138"/>
    </row>
    <row r="440" spans="9:9" s="26" customFormat="1" ht="12.75">
      <c r="I440" s="138"/>
    </row>
    <row r="441" spans="9:9" s="26" customFormat="1" ht="12.75">
      <c r="I441" s="138"/>
    </row>
    <row r="442" spans="9:9" s="26" customFormat="1" ht="12.75">
      <c r="I442" s="138"/>
    </row>
    <row r="443" spans="9:9" s="26" customFormat="1" ht="12.75">
      <c r="I443" s="138"/>
    </row>
    <row r="444" spans="9:9" s="26" customFormat="1" ht="12.75">
      <c r="I444" s="138"/>
    </row>
    <row r="445" spans="9:9" s="26" customFormat="1" ht="12.75">
      <c r="I445" s="138"/>
    </row>
    <row r="446" spans="9:9" s="26" customFormat="1" ht="12.75">
      <c r="I446" s="138"/>
    </row>
    <row r="447" spans="9:9" s="26" customFormat="1" ht="12.75">
      <c r="I447" s="138"/>
    </row>
    <row r="448" spans="9:9" s="26" customFormat="1" ht="12.75">
      <c r="I448" s="138"/>
    </row>
    <row r="449" spans="9:9" s="26" customFormat="1" ht="12.75">
      <c r="I449" s="138"/>
    </row>
    <row r="450" spans="9:9" s="26" customFormat="1" ht="12.75">
      <c r="I450" s="138"/>
    </row>
    <row r="451" spans="9:9" s="26" customFormat="1" ht="12.75">
      <c r="I451" s="138"/>
    </row>
    <row r="452" spans="9:9" s="26" customFormat="1" ht="12.75">
      <c r="I452" s="138"/>
    </row>
    <row r="453" spans="9:9" s="26" customFormat="1" ht="12.75">
      <c r="I453" s="138"/>
    </row>
    <row r="454" spans="9:9" s="26" customFormat="1" ht="12.75">
      <c r="I454" s="138"/>
    </row>
    <row r="455" spans="9:9" s="26" customFormat="1" ht="12.75">
      <c r="I455" s="138"/>
    </row>
    <row r="456" spans="9:9" s="26" customFormat="1" ht="12.75">
      <c r="I456" s="138"/>
    </row>
    <row r="457" spans="9:9" s="26" customFormat="1" ht="12.75">
      <c r="I457" s="138"/>
    </row>
    <row r="458" spans="9:9" s="26" customFormat="1" ht="12.75">
      <c r="I458" s="138"/>
    </row>
    <row r="459" spans="9:9" s="26" customFormat="1" ht="12.75">
      <c r="I459" s="138"/>
    </row>
    <row r="460" spans="9:9" s="26" customFormat="1" ht="12.75">
      <c r="I460" s="138"/>
    </row>
    <row r="461" spans="9:9" s="26" customFormat="1" ht="12.75">
      <c r="I461" s="138"/>
    </row>
    <row r="462" spans="9:9" s="26" customFormat="1" ht="12.75">
      <c r="I462" s="138"/>
    </row>
    <row r="463" spans="9:9" s="26" customFormat="1" ht="12.75">
      <c r="I463" s="138"/>
    </row>
    <row r="464" spans="9:9" s="26" customFormat="1" ht="12.75">
      <c r="I464" s="138"/>
    </row>
    <row r="465" spans="9:9" s="26" customFormat="1" ht="12.75">
      <c r="I465" s="138"/>
    </row>
    <row r="466" spans="9:9" s="26" customFormat="1" ht="12.75">
      <c r="I466" s="138"/>
    </row>
    <row r="467" spans="9:9" s="26" customFormat="1" ht="12.75">
      <c r="I467" s="138"/>
    </row>
    <row r="468" spans="9:9" s="26" customFormat="1" ht="12.75">
      <c r="I468" s="138"/>
    </row>
    <row r="469" spans="9:9" s="26" customFormat="1" ht="12.75">
      <c r="I469" s="138"/>
    </row>
    <row r="470" spans="9:9" s="26" customFormat="1" ht="12.75">
      <c r="I470" s="138"/>
    </row>
    <row r="471" spans="9:9" s="26" customFormat="1" ht="12.75">
      <c r="I471" s="138"/>
    </row>
    <row r="472" spans="9:9" s="26" customFormat="1" ht="12.75">
      <c r="I472" s="138"/>
    </row>
    <row r="473" spans="9:9" s="26" customFormat="1" ht="12.75">
      <c r="I473" s="138"/>
    </row>
    <row r="474" spans="9:9" s="26" customFormat="1" ht="12.75">
      <c r="I474" s="138"/>
    </row>
    <row r="475" spans="9:9" s="26" customFormat="1" ht="12.75">
      <c r="I475" s="138"/>
    </row>
    <row r="476" spans="9:9" s="26" customFormat="1" ht="12.75">
      <c r="I476" s="138"/>
    </row>
    <row r="477" spans="9:9" s="26" customFormat="1" ht="12.75">
      <c r="I477" s="138"/>
    </row>
    <row r="478" spans="9:9" s="26" customFormat="1" ht="12.75">
      <c r="I478" s="138"/>
    </row>
    <row r="479" spans="9:9" s="26" customFormat="1" ht="12.75">
      <c r="I479" s="138"/>
    </row>
    <row r="480" spans="9:9" s="26" customFormat="1" ht="12.75">
      <c r="I480" s="138"/>
    </row>
    <row r="481" spans="9:9" s="26" customFormat="1" ht="12.75">
      <c r="I481" s="138"/>
    </row>
    <row r="482" spans="9:9" s="26" customFormat="1" ht="12.75">
      <c r="I482" s="138"/>
    </row>
    <row r="483" spans="9:9" s="26" customFormat="1" ht="12.75">
      <c r="I483" s="138"/>
    </row>
    <row r="484" spans="9:9" s="26" customFormat="1" ht="12.75">
      <c r="I484" s="138"/>
    </row>
    <row r="485" spans="9:9" s="26" customFormat="1" ht="12.75">
      <c r="I485" s="138"/>
    </row>
    <row r="486" spans="9:9" s="26" customFormat="1" ht="12.75">
      <c r="I486" s="138"/>
    </row>
    <row r="487" spans="9:9" s="26" customFormat="1" ht="12.75">
      <c r="I487" s="138"/>
    </row>
    <row r="488" spans="9:9" s="26" customFormat="1" ht="12.75">
      <c r="I488" s="138"/>
    </row>
    <row r="489" spans="9:9" s="26" customFormat="1" ht="12.75">
      <c r="I489" s="138"/>
    </row>
    <row r="490" spans="9:9" s="26" customFormat="1" ht="12.75">
      <c r="I490" s="138"/>
    </row>
    <row r="491" spans="9:9" s="26" customFormat="1" ht="12.75">
      <c r="I491" s="138"/>
    </row>
    <row r="492" spans="9:9" s="26" customFormat="1" ht="12.75">
      <c r="I492" s="138"/>
    </row>
    <row r="493" spans="9:9" s="26" customFormat="1" ht="12.75">
      <c r="I493" s="138"/>
    </row>
    <row r="494" spans="9:9" s="26" customFormat="1" ht="12.75">
      <c r="I494" s="138"/>
    </row>
    <row r="495" spans="9:9" s="26" customFormat="1" ht="12.75">
      <c r="I495" s="138"/>
    </row>
    <row r="496" spans="9:9" s="26" customFormat="1" ht="12.75">
      <c r="I496" s="138"/>
    </row>
    <row r="497" spans="9:9" s="26" customFormat="1" ht="12.75">
      <c r="I497" s="138"/>
    </row>
    <row r="498" spans="9:9" s="26" customFormat="1" ht="12.75">
      <c r="I498" s="138"/>
    </row>
    <row r="499" spans="9:9" s="26" customFormat="1" ht="12.75">
      <c r="I499" s="138"/>
    </row>
    <row r="500" spans="9:9" s="26" customFormat="1" ht="12.75">
      <c r="I500" s="138"/>
    </row>
    <row r="501" spans="9:9" s="26" customFormat="1" ht="12.75">
      <c r="I501" s="138"/>
    </row>
    <row r="502" spans="9:9" s="26" customFormat="1" ht="12.75">
      <c r="I502" s="138"/>
    </row>
    <row r="503" spans="9:9" s="26" customFormat="1" ht="12.75">
      <c r="I503" s="138"/>
    </row>
    <row r="504" spans="9:9" s="26" customFormat="1" ht="12.75">
      <c r="I504" s="138"/>
    </row>
    <row r="505" spans="9:9" s="26" customFormat="1" ht="12.75">
      <c r="I505" s="138"/>
    </row>
    <row r="506" spans="9:9" s="26" customFormat="1" ht="12.75">
      <c r="I506" s="138"/>
    </row>
    <row r="507" spans="9:9" s="26" customFormat="1" ht="12.75">
      <c r="I507" s="138"/>
    </row>
    <row r="508" spans="9:9" s="26" customFormat="1" ht="12.75">
      <c r="I508" s="138"/>
    </row>
    <row r="509" spans="9:9" s="26" customFormat="1" ht="12.75">
      <c r="I509" s="138"/>
    </row>
    <row r="510" spans="9:9" s="26" customFormat="1" ht="12.75">
      <c r="I510" s="138"/>
    </row>
    <row r="511" spans="9:9" s="26" customFormat="1" ht="12.75">
      <c r="I511" s="138"/>
    </row>
    <row r="512" spans="9:9" s="26" customFormat="1" ht="12.75">
      <c r="I512" s="138"/>
    </row>
    <row r="513" spans="9:9" s="26" customFormat="1" ht="12.75">
      <c r="I513" s="138"/>
    </row>
    <row r="514" spans="9:9" s="26" customFormat="1" ht="12.75">
      <c r="I514" s="138"/>
    </row>
    <row r="515" spans="9:9" s="26" customFormat="1" ht="12.75">
      <c r="I515" s="138"/>
    </row>
    <row r="516" spans="9:9" s="26" customFormat="1" ht="12.75">
      <c r="I516" s="138"/>
    </row>
    <row r="517" spans="9:9" s="26" customFormat="1" ht="12.75">
      <c r="I517" s="138"/>
    </row>
    <row r="518" spans="9:9" s="26" customFormat="1" ht="12.75">
      <c r="I518" s="138"/>
    </row>
    <row r="519" spans="9:9" s="26" customFormat="1" ht="12.75">
      <c r="I519" s="138"/>
    </row>
    <row r="520" spans="9:9" s="26" customFormat="1" ht="12.75">
      <c r="I520" s="138"/>
    </row>
    <row r="521" spans="9:9" s="26" customFormat="1" ht="12.75">
      <c r="I521" s="138"/>
    </row>
    <row r="522" spans="9:9" s="26" customFormat="1" ht="12.75">
      <c r="I522" s="138"/>
    </row>
    <row r="523" spans="9:9" s="26" customFormat="1" ht="12.75">
      <c r="I523" s="138"/>
    </row>
    <row r="524" spans="9:9" s="26" customFormat="1" ht="12.75">
      <c r="I524" s="138"/>
    </row>
    <row r="525" spans="9:9" s="26" customFormat="1" ht="12.75">
      <c r="I525" s="138"/>
    </row>
    <row r="526" spans="9:9" s="26" customFormat="1" ht="12.75">
      <c r="I526" s="138"/>
    </row>
    <row r="527" spans="9:9" s="26" customFormat="1" ht="12.75">
      <c r="I527" s="138"/>
    </row>
    <row r="528" spans="9:9" s="26" customFormat="1" ht="12.75">
      <c r="I528" s="138"/>
    </row>
    <row r="529" spans="9:9" s="26" customFormat="1" ht="12.75">
      <c r="I529" s="138"/>
    </row>
    <row r="530" spans="9:9" s="26" customFormat="1" ht="12.75">
      <c r="I530" s="138"/>
    </row>
    <row r="531" spans="9:9" s="26" customFormat="1" ht="12.75">
      <c r="I531" s="138"/>
    </row>
    <row r="532" spans="9:9" s="26" customFormat="1" ht="12.75">
      <c r="I532" s="138"/>
    </row>
    <row r="533" spans="9:9" s="26" customFormat="1" ht="12.75">
      <c r="I533" s="138"/>
    </row>
    <row r="534" spans="9:9" s="26" customFormat="1" ht="12.75">
      <c r="I534" s="138"/>
    </row>
    <row r="535" spans="9:9" s="26" customFormat="1" ht="12.75">
      <c r="I535" s="138"/>
    </row>
    <row r="536" spans="9:9" s="26" customFormat="1" ht="12.75">
      <c r="I536" s="138"/>
    </row>
    <row r="537" spans="9:9" s="26" customFormat="1" ht="12.75">
      <c r="I537" s="138"/>
    </row>
    <row r="538" spans="9:9" s="26" customFormat="1" ht="12.75">
      <c r="I538" s="138"/>
    </row>
    <row r="539" spans="9:9" s="26" customFormat="1" ht="12.75">
      <c r="I539" s="138"/>
    </row>
    <row r="540" spans="9:9" s="26" customFormat="1" ht="12.75">
      <c r="I540" s="138"/>
    </row>
    <row r="541" spans="9:9" s="26" customFormat="1" ht="12.75">
      <c r="I541" s="138"/>
    </row>
    <row r="542" spans="9:9" s="26" customFormat="1" ht="12.75">
      <c r="I542" s="138"/>
    </row>
    <row r="543" spans="9:9" s="26" customFormat="1" ht="12.75">
      <c r="I543" s="138"/>
    </row>
    <row r="544" spans="9:9" s="26" customFormat="1" ht="12.75">
      <c r="I544" s="138"/>
    </row>
    <row r="545" spans="9:9" s="26" customFormat="1" ht="12.75">
      <c r="I545" s="138"/>
    </row>
    <row r="546" spans="9:9" s="26" customFormat="1" ht="12.75">
      <c r="I546" s="138"/>
    </row>
    <row r="547" spans="9:9" s="26" customFormat="1" ht="12.75">
      <c r="I547" s="138"/>
    </row>
    <row r="548" spans="9:9" s="26" customFormat="1" ht="12.75">
      <c r="I548" s="138"/>
    </row>
    <row r="549" spans="9:9" s="26" customFormat="1" ht="12.75">
      <c r="I549" s="138"/>
    </row>
    <row r="550" spans="9:9" s="26" customFormat="1" ht="12.75">
      <c r="I550" s="138"/>
    </row>
    <row r="551" spans="9:9" s="26" customFormat="1" ht="12.75">
      <c r="I551" s="138"/>
    </row>
    <row r="552" spans="9:9" s="26" customFormat="1" ht="12.75">
      <c r="I552" s="138"/>
    </row>
    <row r="553" spans="9:9" s="26" customFormat="1" ht="12.75">
      <c r="I553" s="138"/>
    </row>
    <row r="554" spans="9:9" s="26" customFormat="1" ht="12.75">
      <c r="I554" s="138"/>
    </row>
    <row r="555" spans="9:9" s="26" customFormat="1" ht="12.75">
      <c r="I555" s="138"/>
    </row>
    <row r="556" spans="9:9" s="26" customFormat="1" ht="12.75">
      <c r="I556" s="138"/>
    </row>
    <row r="557" spans="9:9" s="26" customFormat="1" ht="12.75">
      <c r="I557" s="138"/>
    </row>
    <row r="558" spans="9:9" s="26" customFormat="1" ht="12.75">
      <c r="I558" s="138"/>
    </row>
    <row r="559" spans="9:9" s="26" customFormat="1" ht="12.75">
      <c r="I559" s="138"/>
    </row>
    <row r="560" spans="9:9" s="26" customFormat="1" ht="12.75">
      <c r="I560" s="138"/>
    </row>
    <row r="561" spans="9:9" s="26" customFormat="1" ht="12.75">
      <c r="I561" s="138"/>
    </row>
    <row r="562" spans="9:9" s="26" customFormat="1" ht="12.75">
      <c r="I562" s="138"/>
    </row>
    <row r="563" spans="9:9" s="26" customFormat="1" ht="12.75">
      <c r="I563" s="138"/>
    </row>
    <row r="564" spans="9:9" s="26" customFormat="1" ht="12.75">
      <c r="I564" s="138"/>
    </row>
    <row r="565" spans="9:9" s="26" customFormat="1" ht="12.75">
      <c r="I565" s="138"/>
    </row>
    <row r="566" spans="9:9" s="26" customFormat="1" ht="12.75">
      <c r="I566" s="138"/>
    </row>
    <row r="567" spans="9:9" s="26" customFormat="1" ht="12.75">
      <c r="I567" s="138"/>
    </row>
    <row r="568" spans="9:9" s="26" customFormat="1" ht="12.75">
      <c r="I568" s="138"/>
    </row>
    <row r="569" spans="9:9" s="26" customFormat="1" ht="12.75">
      <c r="I569" s="138"/>
    </row>
    <row r="570" spans="9:9" s="26" customFormat="1" ht="12.75">
      <c r="I570" s="138"/>
    </row>
    <row r="571" spans="9:9" s="26" customFormat="1" ht="12.75">
      <c r="I571" s="138"/>
    </row>
    <row r="572" spans="9:9" s="26" customFormat="1" ht="12.75">
      <c r="I572" s="138"/>
    </row>
    <row r="573" spans="9:9" s="26" customFormat="1" ht="12.75">
      <c r="I573" s="138"/>
    </row>
    <row r="574" spans="9:9" s="26" customFormat="1" ht="12.75">
      <c r="I574" s="138"/>
    </row>
    <row r="575" spans="9:9" s="26" customFormat="1" ht="12.75">
      <c r="I575" s="138"/>
    </row>
    <row r="576" spans="9:9" s="26" customFormat="1" ht="12.75">
      <c r="I576" s="138"/>
    </row>
    <row r="577" spans="9:9" s="26" customFormat="1" ht="12.75">
      <c r="I577" s="138"/>
    </row>
    <row r="578" spans="9:9" s="26" customFormat="1" ht="12.75">
      <c r="I578" s="138"/>
    </row>
    <row r="579" spans="9:9" s="26" customFormat="1" ht="12.75">
      <c r="I579" s="138"/>
    </row>
    <row r="580" spans="9:9" s="26" customFormat="1" ht="12.75">
      <c r="I580" s="138"/>
    </row>
    <row r="581" spans="9:9" s="26" customFormat="1" ht="12.75">
      <c r="I581" s="138"/>
    </row>
    <row r="582" spans="9:9" s="26" customFormat="1" ht="12.75">
      <c r="I582" s="138"/>
    </row>
    <row r="583" spans="9:9" s="26" customFormat="1" ht="12.75">
      <c r="I583" s="138"/>
    </row>
    <row r="584" spans="9:9" s="26" customFormat="1" ht="12.75">
      <c r="I584" s="138"/>
    </row>
    <row r="585" spans="9:9" s="26" customFormat="1" ht="12.75">
      <c r="I585" s="138"/>
    </row>
    <row r="586" spans="9:9" s="26" customFormat="1" ht="12.75">
      <c r="I586" s="138"/>
    </row>
    <row r="587" spans="9:9" s="26" customFormat="1" ht="12.75">
      <c r="I587" s="138"/>
    </row>
    <row r="588" spans="9:9" s="26" customFormat="1" ht="12.75">
      <c r="I588" s="138"/>
    </row>
    <row r="589" spans="9:9" s="26" customFormat="1" ht="12.75">
      <c r="I589" s="138"/>
    </row>
    <row r="590" spans="9:9" s="26" customFormat="1" ht="12.75">
      <c r="I590" s="138"/>
    </row>
    <row r="591" spans="9:9" s="26" customFormat="1" ht="12.75">
      <c r="I591" s="138"/>
    </row>
    <row r="592" spans="9:9" s="26" customFormat="1" ht="12.75">
      <c r="I592" s="138"/>
    </row>
    <row r="593" spans="9:9" s="26" customFormat="1" ht="12.75">
      <c r="I593" s="138"/>
    </row>
    <row r="594" spans="9:9" s="26" customFormat="1" ht="12.75">
      <c r="I594" s="138"/>
    </row>
    <row r="595" spans="9:9" s="26" customFormat="1" ht="12.75">
      <c r="I595" s="138"/>
    </row>
    <row r="596" spans="9:9" s="26" customFormat="1" ht="12.75">
      <c r="I596" s="138"/>
    </row>
    <row r="597" spans="9:9" s="26" customFormat="1" ht="12.75">
      <c r="I597" s="138"/>
    </row>
    <row r="598" spans="9:9" s="26" customFormat="1" ht="12.75">
      <c r="I598" s="138"/>
    </row>
    <row r="599" spans="9:9" s="26" customFormat="1" ht="12.75">
      <c r="I599" s="138"/>
    </row>
    <row r="600" spans="9:9" s="26" customFormat="1" ht="12.75">
      <c r="I600" s="138"/>
    </row>
    <row r="601" spans="9:9" s="26" customFormat="1" ht="12.75">
      <c r="I601" s="138"/>
    </row>
    <row r="602" spans="9:9" s="26" customFormat="1" ht="12.75">
      <c r="I602" s="138"/>
    </row>
    <row r="603" spans="9:9" s="26" customFormat="1" ht="12.75">
      <c r="I603" s="138"/>
    </row>
    <row r="604" spans="9:9" s="26" customFormat="1" ht="12.75">
      <c r="I604" s="138"/>
    </row>
    <row r="605" spans="9:9" s="26" customFormat="1" ht="12.75">
      <c r="I605" s="138"/>
    </row>
    <row r="606" spans="9:9" s="26" customFormat="1" ht="12.75">
      <c r="I606" s="138"/>
    </row>
    <row r="607" spans="9:9" s="26" customFormat="1" ht="12.75">
      <c r="I607" s="138"/>
    </row>
    <row r="608" spans="9:9" s="26" customFormat="1" ht="12.75">
      <c r="I608" s="138"/>
    </row>
    <row r="609" spans="9:9" s="26" customFormat="1" ht="12.75">
      <c r="I609" s="138"/>
    </row>
    <row r="610" spans="9:9" s="26" customFormat="1" ht="12.75">
      <c r="I610" s="138"/>
    </row>
    <row r="611" spans="9:9" s="26" customFormat="1" ht="12.75">
      <c r="I611" s="138"/>
    </row>
    <row r="612" spans="9:9" s="26" customFormat="1" ht="12.75">
      <c r="I612" s="138"/>
    </row>
    <row r="613" spans="9:9" s="26" customFormat="1" ht="12.75">
      <c r="I613" s="138"/>
    </row>
    <row r="614" spans="9:9" s="26" customFormat="1" ht="12.75">
      <c r="I614" s="138"/>
    </row>
    <row r="615" spans="9:9" s="26" customFormat="1" ht="12.75">
      <c r="I615" s="138"/>
    </row>
    <row r="616" spans="9:9" s="26" customFormat="1" ht="12.75">
      <c r="I616" s="138"/>
    </row>
    <row r="617" spans="9:9" s="26" customFormat="1" ht="12.75">
      <c r="I617" s="138"/>
    </row>
    <row r="618" spans="9:9" s="26" customFormat="1" ht="12.75">
      <c r="I618" s="138"/>
    </row>
    <row r="619" spans="9:9" s="26" customFormat="1" ht="12.75">
      <c r="I619" s="138"/>
    </row>
    <row r="620" spans="9:9" s="26" customFormat="1" ht="12.75">
      <c r="I620" s="138"/>
    </row>
    <row r="621" spans="9:9" s="26" customFormat="1" ht="12.75">
      <c r="I621" s="138"/>
    </row>
    <row r="622" spans="9:9" s="26" customFormat="1" ht="12.75">
      <c r="I622" s="138"/>
    </row>
    <row r="623" spans="9:9" s="26" customFormat="1" ht="12.75">
      <c r="I623" s="138"/>
    </row>
    <row r="624" spans="9:9" s="26" customFormat="1" ht="12.75">
      <c r="I624" s="138"/>
    </row>
    <row r="625" spans="9:9" s="26" customFormat="1" ht="12.75">
      <c r="I625" s="138"/>
    </row>
    <row r="626" spans="9:9" s="26" customFormat="1" ht="12.75">
      <c r="I626" s="138"/>
    </row>
    <row r="627" spans="9:9" s="26" customFormat="1" ht="12.75">
      <c r="I627" s="138"/>
    </row>
    <row r="628" spans="9:9" s="26" customFormat="1" ht="12.75">
      <c r="I628" s="138"/>
    </row>
    <row r="629" spans="9:9" s="26" customFormat="1" ht="12.75">
      <c r="I629" s="138"/>
    </row>
    <row r="630" spans="9:9" s="26" customFormat="1" ht="12.75">
      <c r="I630" s="138"/>
    </row>
    <row r="631" spans="9:9" s="26" customFormat="1" ht="12.75">
      <c r="I631" s="138"/>
    </row>
    <row r="632" spans="9:9" s="26" customFormat="1" ht="12.75">
      <c r="I632" s="138"/>
    </row>
    <row r="633" spans="9:9" s="26" customFormat="1" ht="12.75">
      <c r="I633" s="138"/>
    </row>
    <row r="634" spans="9:9" s="26" customFormat="1" ht="12.75">
      <c r="I634" s="138"/>
    </row>
    <row r="635" spans="9:9" s="26" customFormat="1" ht="12.75">
      <c r="I635" s="138"/>
    </row>
    <row r="636" spans="9:9" s="26" customFormat="1" ht="12.75">
      <c r="I636" s="138"/>
    </row>
    <row r="637" spans="9:9" s="26" customFormat="1" ht="12.75">
      <c r="I637" s="138"/>
    </row>
    <row r="638" spans="9:9" s="26" customFormat="1" ht="12.75">
      <c r="I638" s="138"/>
    </row>
    <row r="639" spans="9:9" s="26" customFormat="1" ht="12.75">
      <c r="I639" s="138"/>
    </row>
    <row r="640" spans="9:9" s="26" customFormat="1" ht="12.75">
      <c r="I640" s="138"/>
    </row>
    <row r="641" spans="9:9" s="26" customFormat="1" ht="12.75">
      <c r="I641" s="138"/>
    </row>
    <row r="642" spans="9:9" s="26" customFormat="1" ht="12.75">
      <c r="I642" s="138"/>
    </row>
    <row r="643" spans="9:9" s="26" customFormat="1" ht="12.75">
      <c r="I643" s="138"/>
    </row>
    <row r="644" spans="9:9" s="26" customFormat="1" ht="12.75">
      <c r="I644" s="138"/>
    </row>
    <row r="645" spans="9:9" s="26" customFormat="1" ht="12.75">
      <c r="I645" s="138"/>
    </row>
    <row r="646" spans="9:9" s="26" customFormat="1" ht="12.75">
      <c r="I646" s="138"/>
    </row>
    <row r="647" spans="9:9" s="26" customFormat="1" ht="12.75">
      <c r="I647" s="138"/>
    </row>
    <row r="648" spans="9:9" s="26" customFormat="1" ht="12.75">
      <c r="I648" s="138"/>
    </row>
    <row r="649" spans="9:9" s="26" customFormat="1" ht="12.75">
      <c r="I649" s="138"/>
    </row>
    <row r="650" spans="9:9" s="26" customFormat="1" ht="12.75">
      <c r="I650" s="138"/>
    </row>
    <row r="651" spans="9:9" s="26" customFormat="1" ht="12.75">
      <c r="I651" s="138"/>
    </row>
    <row r="652" spans="9:9" s="26" customFormat="1" ht="12.75">
      <c r="I652" s="138"/>
    </row>
    <row r="653" spans="9:9" s="26" customFormat="1" ht="12.75">
      <c r="I653" s="138"/>
    </row>
    <row r="654" spans="9:9" s="26" customFormat="1" ht="12.75">
      <c r="I654" s="138"/>
    </row>
    <row r="655" spans="9:9" s="26" customFormat="1" ht="12.75">
      <c r="I655" s="138"/>
    </row>
    <row r="656" spans="9:9" s="26" customFormat="1" ht="12.75">
      <c r="I656" s="138"/>
    </row>
    <row r="657" spans="9:9" s="26" customFormat="1" ht="12.75">
      <c r="I657" s="138"/>
    </row>
    <row r="658" spans="9:9" s="26" customFormat="1" ht="12.75">
      <c r="I658" s="138"/>
    </row>
    <row r="659" spans="9:9" s="26" customFormat="1" ht="12.75">
      <c r="I659" s="138"/>
    </row>
    <row r="660" spans="9:9" s="26" customFormat="1" ht="12.75">
      <c r="I660" s="138"/>
    </row>
    <row r="661" spans="9:9" s="26" customFormat="1" ht="12.75">
      <c r="I661" s="138"/>
    </row>
    <row r="662" spans="9:9" s="26" customFormat="1" ht="12.75">
      <c r="I662" s="138"/>
    </row>
    <row r="663" spans="9:9" s="26" customFormat="1" ht="12.75">
      <c r="I663" s="138"/>
    </row>
    <row r="664" spans="9:9" s="26" customFormat="1" ht="12.75">
      <c r="I664" s="138"/>
    </row>
    <row r="665" spans="9:9" s="26" customFormat="1" ht="12.75">
      <c r="I665" s="138"/>
    </row>
    <row r="666" spans="9:9" s="26" customFormat="1" ht="12.75">
      <c r="I666" s="138"/>
    </row>
    <row r="667" spans="9:9" s="26" customFormat="1" ht="12.75">
      <c r="I667" s="138"/>
    </row>
    <row r="668" spans="9:9" s="26" customFormat="1" ht="12.75">
      <c r="I668" s="138"/>
    </row>
    <row r="669" spans="9:9" s="26" customFormat="1" ht="12.75">
      <c r="I669" s="138"/>
    </row>
    <row r="670" spans="9:9" s="26" customFormat="1" ht="12.75">
      <c r="I670" s="138"/>
    </row>
    <row r="671" spans="9:9" s="26" customFormat="1" ht="12.75">
      <c r="I671" s="138"/>
    </row>
    <row r="672" spans="9:9" s="26" customFormat="1" ht="12.75">
      <c r="I672" s="138"/>
    </row>
    <row r="673" spans="9:9" s="26" customFormat="1" ht="12.75">
      <c r="I673" s="138"/>
    </row>
    <row r="674" spans="9:9" s="26" customFormat="1" ht="12.75">
      <c r="I674" s="138"/>
    </row>
    <row r="675" spans="9:9" s="26" customFormat="1" ht="12.75">
      <c r="I675" s="138"/>
    </row>
    <row r="676" spans="9:9" s="26" customFormat="1" ht="12.75">
      <c r="I676" s="138"/>
    </row>
    <row r="677" spans="9:9" s="26" customFormat="1" ht="12.75">
      <c r="I677" s="138"/>
    </row>
    <row r="678" spans="9:9" s="26" customFormat="1" ht="12.75">
      <c r="I678" s="138"/>
    </row>
    <row r="679" spans="9:9" s="26" customFormat="1" ht="12.75">
      <c r="I679" s="138"/>
    </row>
    <row r="680" spans="9:9" s="26" customFormat="1" ht="12.75">
      <c r="I680" s="138"/>
    </row>
    <row r="681" spans="9:9" s="26" customFormat="1" ht="12.75">
      <c r="I681" s="138"/>
    </row>
    <row r="682" spans="9:9" s="26" customFormat="1" ht="12.75">
      <c r="I682" s="138"/>
    </row>
    <row r="683" spans="9:9" s="26" customFormat="1" ht="12.75">
      <c r="I683" s="138"/>
    </row>
    <row r="684" spans="9:9" s="26" customFormat="1" ht="12.75">
      <c r="I684" s="138"/>
    </row>
    <row r="685" spans="9:9" s="26" customFormat="1" ht="12.75">
      <c r="I685" s="138"/>
    </row>
    <row r="686" spans="9:9" s="26" customFormat="1" ht="12.75">
      <c r="I686" s="138"/>
    </row>
    <row r="687" spans="9:9" s="26" customFormat="1" ht="12.75">
      <c r="I687" s="138"/>
    </row>
    <row r="688" spans="9:9" s="26" customFormat="1" ht="12.75">
      <c r="I688" s="138"/>
    </row>
    <row r="689" spans="9:9" s="26" customFormat="1" ht="12.75">
      <c r="I689" s="138"/>
    </row>
    <row r="690" spans="9:9" s="26" customFormat="1" ht="12.75">
      <c r="I690" s="138"/>
    </row>
    <row r="691" spans="9:9" s="26" customFormat="1" ht="12.75">
      <c r="I691" s="138"/>
    </row>
    <row r="692" spans="9:9" s="26" customFormat="1" ht="12.75">
      <c r="I692" s="138"/>
    </row>
    <row r="693" spans="9:9" s="26" customFormat="1" ht="12.75">
      <c r="I693" s="138"/>
    </row>
    <row r="694" spans="9:9" s="26" customFormat="1" ht="12.75">
      <c r="I694" s="138"/>
    </row>
    <row r="695" spans="9:9" s="26" customFormat="1" ht="12.75">
      <c r="I695" s="138"/>
    </row>
    <row r="696" spans="9:9" s="26" customFormat="1" ht="12.75">
      <c r="I696" s="138"/>
    </row>
    <row r="697" spans="9:9" s="26" customFormat="1" ht="12.75">
      <c r="I697" s="138"/>
    </row>
    <row r="698" spans="9:9" s="26" customFormat="1" ht="12.75">
      <c r="I698" s="138"/>
    </row>
    <row r="699" spans="9:9" s="26" customFormat="1" ht="12.75">
      <c r="I699" s="138"/>
    </row>
    <row r="700" spans="9:9" s="26" customFormat="1" ht="12.75">
      <c r="I700" s="138"/>
    </row>
    <row r="701" spans="9:9" s="26" customFormat="1" ht="12.75">
      <c r="I701" s="138"/>
    </row>
    <row r="702" spans="9:9" s="26" customFormat="1" ht="12.75">
      <c r="I702" s="138"/>
    </row>
    <row r="703" spans="9:9" s="26" customFormat="1" ht="12.75">
      <c r="I703" s="138"/>
    </row>
    <row r="704" spans="9:9" s="26" customFormat="1" ht="12.75">
      <c r="I704" s="138"/>
    </row>
    <row r="705" spans="9:9" s="26" customFormat="1" ht="12.75">
      <c r="I705" s="138"/>
    </row>
    <row r="706" spans="9:9" s="26" customFormat="1" ht="12.75">
      <c r="I706" s="138"/>
    </row>
    <row r="707" spans="9:9" s="26" customFormat="1" ht="12.75">
      <c r="I707" s="138"/>
    </row>
    <row r="708" spans="9:9" s="26" customFormat="1" ht="12.75">
      <c r="I708" s="138"/>
    </row>
    <row r="709" spans="9:9" s="26" customFormat="1" ht="12.75">
      <c r="I709" s="138"/>
    </row>
    <row r="710" spans="9:9" s="26" customFormat="1" ht="12.75">
      <c r="I710" s="138"/>
    </row>
    <row r="711" spans="9:9" s="26" customFormat="1" ht="12.75">
      <c r="I711" s="138"/>
    </row>
    <row r="712" spans="9:9" s="26" customFormat="1" ht="12.75">
      <c r="I712" s="138"/>
    </row>
    <row r="713" spans="9:9" s="26" customFormat="1" ht="12.75">
      <c r="I713" s="138"/>
    </row>
    <row r="714" spans="9:9" s="26" customFormat="1" ht="12.75">
      <c r="I714" s="138"/>
    </row>
    <row r="715" spans="9:9" s="26" customFormat="1" ht="12.75">
      <c r="I715" s="138"/>
    </row>
    <row r="716" spans="9:9" s="26" customFormat="1" ht="12.75">
      <c r="I716" s="138"/>
    </row>
    <row r="717" spans="9:9" s="26" customFormat="1" ht="12.75">
      <c r="I717" s="138"/>
    </row>
    <row r="718" spans="9:9" s="26" customFormat="1" ht="12.75">
      <c r="I718" s="138"/>
    </row>
    <row r="719" spans="9:9" s="26" customFormat="1" ht="12.75">
      <c r="I719" s="138"/>
    </row>
    <row r="720" spans="9:9" s="26" customFormat="1" ht="12.75">
      <c r="I720" s="138"/>
    </row>
    <row r="721" spans="9:9" s="26" customFormat="1" ht="12.75">
      <c r="I721" s="138"/>
    </row>
    <row r="722" spans="9:9" s="26" customFormat="1" ht="12.75">
      <c r="I722" s="138"/>
    </row>
    <row r="723" spans="9:9" s="26" customFormat="1" ht="12.75">
      <c r="I723" s="138"/>
    </row>
    <row r="724" spans="9:9" s="26" customFormat="1" ht="12.75">
      <c r="I724" s="138"/>
    </row>
    <row r="725" spans="9:9" s="26" customFormat="1" ht="12.75">
      <c r="I725" s="138"/>
    </row>
    <row r="726" spans="9:9" s="26" customFormat="1" ht="12.75">
      <c r="I726" s="138"/>
    </row>
    <row r="727" spans="9:9" s="26" customFormat="1" ht="12.75">
      <c r="I727" s="138"/>
    </row>
    <row r="728" spans="9:9" s="26" customFormat="1" ht="12.75">
      <c r="I728" s="138"/>
    </row>
    <row r="729" spans="9:9" s="26" customFormat="1" ht="12.75">
      <c r="I729" s="138"/>
    </row>
    <row r="730" spans="9:9" s="26" customFormat="1" ht="12.75">
      <c r="I730" s="138"/>
    </row>
    <row r="731" spans="9:9" s="26" customFormat="1" ht="12.75">
      <c r="I731" s="138"/>
    </row>
    <row r="732" spans="9:9" s="26" customFormat="1" ht="12.75">
      <c r="I732" s="138"/>
    </row>
    <row r="733" spans="9:9" s="26" customFormat="1" ht="12.75">
      <c r="I733" s="138"/>
    </row>
    <row r="734" spans="9:9" s="26" customFormat="1" ht="12.75">
      <c r="I734" s="138"/>
    </row>
    <row r="735" spans="9:9" s="26" customFormat="1" ht="12.75">
      <c r="I735" s="138"/>
    </row>
    <row r="736" spans="9:9" s="26" customFormat="1" ht="12.75">
      <c r="I736" s="138"/>
    </row>
    <row r="737" spans="9:9" s="26" customFormat="1" ht="12.75">
      <c r="I737" s="138"/>
    </row>
    <row r="738" spans="9:9" s="26" customFormat="1" ht="12.75">
      <c r="I738" s="138"/>
    </row>
    <row r="739" spans="9:9" s="26" customFormat="1" ht="12.75">
      <c r="I739" s="138"/>
    </row>
    <row r="740" spans="9:9" s="26" customFormat="1" ht="12.75">
      <c r="I740" s="138"/>
    </row>
    <row r="741" spans="9:9" s="26" customFormat="1" ht="12.75">
      <c r="I741" s="138"/>
    </row>
    <row r="742" spans="9:9" s="26" customFormat="1" ht="12.75">
      <c r="I742" s="138"/>
    </row>
    <row r="743" spans="9:9" s="26" customFormat="1" ht="12.75">
      <c r="I743" s="138"/>
    </row>
    <row r="744" spans="9:9" s="26" customFormat="1" ht="12.75">
      <c r="I744" s="138"/>
    </row>
    <row r="745" spans="9:9" s="26" customFormat="1" ht="12.75">
      <c r="I745" s="138"/>
    </row>
    <row r="746" spans="9:9" s="26" customFormat="1" ht="12.75">
      <c r="I746" s="138"/>
    </row>
    <row r="747" spans="9:9" s="26" customFormat="1" ht="12.75">
      <c r="I747" s="138"/>
    </row>
    <row r="748" spans="9:9" s="26" customFormat="1" ht="12.75">
      <c r="I748" s="138"/>
    </row>
    <row r="749" spans="9:9" s="26" customFormat="1" ht="12.75">
      <c r="I749" s="138"/>
    </row>
    <row r="750" spans="9:9" s="26" customFormat="1" ht="12.75">
      <c r="I750" s="138"/>
    </row>
    <row r="751" spans="9:9" s="26" customFormat="1" ht="12.75">
      <c r="I751" s="138"/>
    </row>
    <row r="752" spans="9:9" s="26" customFormat="1" ht="12.75">
      <c r="I752" s="138"/>
    </row>
    <row r="753" spans="9:9" s="26" customFormat="1" ht="12.75">
      <c r="I753" s="138"/>
    </row>
    <row r="754" spans="9:9" s="26" customFormat="1" ht="12.75">
      <c r="I754" s="138"/>
    </row>
    <row r="755" spans="9:9" s="26" customFormat="1" ht="12.75">
      <c r="I755" s="138"/>
    </row>
    <row r="756" spans="9:9" s="26" customFormat="1" ht="12.75">
      <c r="I756" s="138"/>
    </row>
    <row r="757" spans="9:9" s="26" customFormat="1" ht="12.75">
      <c r="I757" s="138"/>
    </row>
    <row r="758" spans="9:9" s="26" customFormat="1" ht="12.75">
      <c r="I758" s="138"/>
    </row>
    <row r="759" spans="9:9" s="26" customFormat="1" ht="12.75">
      <c r="I759" s="138"/>
    </row>
    <row r="760" spans="9:9" s="26" customFormat="1" ht="12.75">
      <c r="I760" s="138"/>
    </row>
    <row r="761" spans="9:9" s="26" customFormat="1" ht="12.75">
      <c r="I761" s="138"/>
    </row>
    <row r="762" spans="9:9" s="26" customFormat="1" ht="12.75">
      <c r="I762" s="138"/>
    </row>
    <row r="763" spans="9:9" s="26" customFormat="1" ht="12.75">
      <c r="I763" s="138"/>
    </row>
    <row r="764" spans="9:9" s="26" customFormat="1" ht="12.75">
      <c r="I764" s="138"/>
    </row>
    <row r="765" spans="9:9" s="26" customFormat="1" ht="12.75">
      <c r="I765" s="138"/>
    </row>
    <row r="766" spans="9:9" s="26" customFormat="1" ht="12.75">
      <c r="I766" s="138"/>
    </row>
    <row r="767" spans="9:9" s="26" customFormat="1" ht="12.75">
      <c r="I767" s="138"/>
    </row>
    <row r="768" spans="9:9" s="26" customFormat="1" ht="12.75">
      <c r="I768" s="138"/>
    </row>
    <row r="769" spans="9:9" s="26" customFormat="1" ht="12.75">
      <c r="I769" s="138"/>
    </row>
    <row r="770" spans="9:9" s="26" customFormat="1" ht="12.75">
      <c r="I770" s="138"/>
    </row>
    <row r="771" spans="9:9" s="26" customFormat="1" ht="12.75">
      <c r="I771" s="138"/>
    </row>
    <row r="772" spans="9:9" s="26" customFormat="1" ht="12.75">
      <c r="I772" s="138"/>
    </row>
    <row r="773" spans="9:9" s="26" customFormat="1" ht="12.75">
      <c r="I773" s="138"/>
    </row>
    <row r="774" spans="9:9" s="26" customFormat="1" ht="12.75">
      <c r="I774" s="138"/>
    </row>
    <row r="775" spans="9:9" s="26" customFormat="1" ht="12.75">
      <c r="I775" s="138"/>
    </row>
    <row r="776" spans="9:9" s="26" customFormat="1" ht="12.75">
      <c r="I776" s="138"/>
    </row>
    <row r="777" spans="9:9" s="26" customFormat="1" ht="12.75">
      <c r="I777" s="138"/>
    </row>
    <row r="778" spans="9:9" s="26" customFormat="1" ht="12.75">
      <c r="I778" s="138"/>
    </row>
    <row r="779" spans="9:9" s="26" customFormat="1" ht="12.75">
      <c r="I779" s="138"/>
    </row>
    <row r="780" spans="9:9" s="26" customFormat="1" ht="12.75">
      <c r="I780" s="138"/>
    </row>
    <row r="781" spans="9:9" s="26" customFormat="1" ht="12.75">
      <c r="I781" s="138"/>
    </row>
    <row r="782" spans="9:9" s="26" customFormat="1" ht="12.75">
      <c r="I782" s="138"/>
    </row>
    <row r="783" spans="9:9" s="26" customFormat="1" ht="12.75">
      <c r="I783" s="138"/>
    </row>
    <row r="784" spans="9:9" s="26" customFormat="1" ht="12.75">
      <c r="I784" s="138"/>
    </row>
    <row r="785" spans="9:9" s="26" customFormat="1" ht="12.75">
      <c r="I785" s="138"/>
    </row>
    <row r="786" spans="9:9" s="26" customFormat="1" ht="12.75">
      <c r="I786" s="138"/>
    </row>
    <row r="787" spans="9:9" s="26" customFormat="1" ht="12.75">
      <c r="I787" s="138"/>
    </row>
    <row r="788" spans="9:9" s="26" customFormat="1" ht="12.75">
      <c r="I788" s="138"/>
    </row>
    <row r="789" spans="9:9" s="26" customFormat="1" ht="12.75">
      <c r="I789" s="138"/>
    </row>
    <row r="790" spans="9:9" s="26" customFormat="1" ht="12.75">
      <c r="I790" s="138"/>
    </row>
    <row r="791" spans="9:9" s="26" customFormat="1" ht="12.75">
      <c r="I791" s="138"/>
    </row>
    <row r="792" spans="9:9" s="26" customFormat="1" ht="12.75">
      <c r="I792" s="138"/>
    </row>
    <row r="793" spans="9:9" s="26" customFormat="1" ht="12.75">
      <c r="I793" s="138"/>
    </row>
    <row r="794" spans="9:9" s="26" customFormat="1" ht="12.75">
      <c r="I794" s="138"/>
    </row>
    <row r="795" spans="9:9" s="26" customFormat="1" ht="12.75">
      <c r="I795" s="138"/>
    </row>
    <row r="796" spans="9:9" s="26" customFormat="1" ht="12.75">
      <c r="I796" s="138"/>
    </row>
    <row r="797" spans="9:9" s="26" customFormat="1" ht="12.75">
      <c r="I797" s="138"/>
    </row>
    <row r="798" spans="9:9" s="26" customFormat="1" ht="12.75">
      <c r="I798" s="138"/>
    </row>
    <row r="799" spans="9:9" s="26" customFormat="1" ht="12.75">
      <c r="I799" s="138"/>
    </row>
    <row r="800" spans="9:9" s="26" customFormat="1" ht="12.75">
      <c r="I800" s="138"/>
    </row>
    <row r="801" spans="9:9" s="26" customFormat="1" ht="12.75">
      <c r="I801" s="138"/>
    </row>
    <row r="802" spans="9:9" s="26" customFormat="1" ht="12.75">
      <c r="I802" s="138"/>
    </row>
    <row r="803" spans="9:9" s="26" customFormat="1" ht="12.75">
      <c r="I803" s="138"/>
    </row>
    <row r="804" spans="9:9" s="26" customFormat="1" ht="12.75">
      <c r="I804" s="138"/>
    </row>
    <row r="805" spans="9:9" s="26" customFormat="1" ht="12.75">
      <c r="I805" s="138"/>
    </row>
    <row r="806" spans="9:9" s="26" customFormat="1" ht="12.75">
      <c r="I806" s="138"/>
    </row>
    <row r="807" spans="9:9" s="26" customFormat="1" ht="12.75">
      <c r="I807" s="138"/>
    </row>
    <row r="808" spans="9:9" s="26" customFormat="1" ht="12.75">
      <c r="I808" s="138"/>
    </row>
    <row r="809" spans="9:9" s="26" customFormat="1" ht="12.75">
      <c r="I809" s="138"/>
    </row>
    <row r="810" spans="9:9" s="26" customFormat="1" ht="12.75">
      <c r="I810" s="138"/>
    </row>
    <row r="811" spans="9:9" s="26" customFormat="1" ht="12.75">
      <c r="I811" s="138"/>
    </row>
    <row r="812" spans="9:9" s="26" customFormat="1" ht="12.75">
      <c r="I812" s="138"/>
    </row>
    <row r="813" spans="9:9" s="26" customFormat="1" ht="12.75">
      <c r="I813" s="138"/>
    </row>
    <row r="814" spans="9:9" s="26" customFormat="1" ht="12.75">
      <c r="I814" s="138"/>
    </row>
    <row r="815" spans="9:9" s="26" customFormat="1" ht="12.75">
      <c r="I815" s="138"/>
    </row>
    <row r="816" spans="9:9" s="26" customFormat="1" ht="12.75">
      <c r="I816" s="138"/>
    </row>
    <row r="817" spans="9:9" s="26" customFormat="1" ht="12.75">
      <c r="I817" s="138"/>
    </row>
    <row r="818" spans="9:9" s="26" customFormat="1" ht="12.75">
      <c r="I818" s="138"/>
    </row>
    <row r="819" spans="9:9" s="26" customFormat="1" ht="12.75">
      <c r="I819" s="138"/>
    </row>
    <row r="820" spans="9:9" s="26" customFormat="1" ht="12.75">
      <c r="I820" s="138"/>
    </row>
    <row r="821" spans="9:9" s="26" customFormat="1" ht="12.75">
      <c r="I821" s="138"/>
    </row>
    <row r="822" spans="9:9" s="26" customFormat="1" ht="12.75">
      <c r="I822" s="138"/>
    </row>
    <row r="823" spans="9:9" s="26" customFormat="1" ht="12.75">
      <c r="I823" s="138"/>
    </row>
    <row r="824" spans="9:9" s="26" customFormat="1" ht="12.75">
      <c r="I824" s="138"/>
    </row>
    <row r="825" spans="9:9" s="26" customFormat="1" ht="12.75">
      <c r="I825" s="138"/>
    </row>
    <row r="826" spans="9:9" s="26" customFormat="1" ht="12.75">
      <c r="I826" s="138"/>
    </row>
    <row r="827" spans="9:9" s="26" customFormat="1" ht="12.75">
      <c r="I827" s="138"/>
    </row>
    <row r="828" spans="9:9" s="26" customFormat="1" ht="12.75">
      <c r="I828" s="138"/>
    </row>
    <row r="829" spans="9:9" s="26" customFormat="1" ht="12.75">
      <c r="I829" s="138"/>
    </row>
    <row r="830" spans="9:9" s="26" customFormat="1" ht="12.75">
      <c r="I830" s="138"/>
    </row>
    <row r="831" spans="9:9" s="26" customFormat="1" ht="12.75">
      <c r="I831" s="138"/>
    </row>
    <row r="832" spans="9:9" s="26" customFormat="1" ht="12.75">
      <c r="I832" s="138"/>
    </row>
    <row r="833" spans="9:9" s="26" customFormat="1" ht="12.75">
      <c r="I833" s="138"/>
    </row>
    <row r="834" spans="9:9" s="26" customFormat="1" ht="12.75">
      <c r="I834" s="138"/>
    </row>
    <row r="835" spans="9:9" s="26" customFormat="1" ht="12.75">
      <c r="I835" s="138"/>
    </row>
    <row r="836" spans="9:9" s="26" customFormat="1" ht="12.75">
      <c r="I836" s="138"/>
    </row>
    <row r="837" spans="9:9" s="26" customFormat="1" ht="12.75">
      <c r="I837" s="138"/>
    </row>
    <row r="838" spans="9:9" s="26" customFormat="1" ht="12.75">
      <c r="I838" s="138"/>
    </row>
    <row r="839" spans="9:9" s="26" customFormat="1" ht="12.75">
      <c r="I839" s="138"/>
    </row>
    <row r="840" spans="9:9" s="26" customFormat="1" ht="12.75">
      <c r="I840" s="138"/>
    </row>
    <row r="841" spans="9:9" s="26" customFormat="1" ht="12.75">
      <c r="I841" s="138"/>
    </row>
    <row r="842" spans="9:9" s="26" customFormat="1" ht="12.75">
      <c r="I842" s="138"/>
    </row>
    <row r="843" spans="9:9" s="26" customFormat="1" ht="12.75">
      <c r="I843" s="138"/>
    </row>
    <row r="844" spans="9:9" s="26" customFormat="1" ht="12.75">
      <c r="I844" s="138"/>
    </row>
    <row r="845" spans="9:9" s="26" customFormat="1" ht="12.75">
      <c r="I845" s="138"/>
    </row>
    <row r="846" spans="9:9" s="26" customFormat="1" ht="12.75">
      <c r="I846" s="138"/>
    </row>
    <row r="847" spans="9:9" s="26" customFormat="1" ht="12.75">
      <c r="I847" s="138"/>
    </row>
    <row r="848" spans="9:9" s="26" customFormat="1" ht="12.75">
      <c r="I848" s="138"/>
    </row>
    <row r="849" spans="9:9" s="26" customFormat="1" ht="12.75">
      <c r="I849" s="138"/>
    </row>
    <row r="850" spans="9:9" s="26" customFormat="1" ht="12.75">
      <c r="I850" s="138"/>
    </row>
    <row r="851" spans="9:9" s="26" customFormat="1" ht="12.75">
      <c r="I851" s="138"/>
    </row>
    <row r="852" spans="9:9" s="26" customFormat="1" ht="12.75">
      <c r="I852" s="138"/>
    </row>
    <row r="853" spans="9:9" s="26" customFormat="1" ht="12.75">
      <c r="I853" s="138"/>
    </row>
    <row r="854" spans="9:9" s="26" customFormat="1" ht="12.75">
      <c r="I854" s="138"/>
    </row>
    <row r="855" spans="9:9" s="26" customFormat="1" ht="12.75">
      <c r="I855" s="138"/>
    </row>
    <row r="856" spans="9:9" s="26" customFormat="1" ht="12.75">
      <c r="I856" s="138"/>
    </row>
    <row r="857" spans="9:9" s="26" customFormat="1" ht="12.75">
      <c r="I857" s="138"/>
    </row>
    <row r="858" spans="9:9" s="26" customFormat="1" ht="12.75">
      <c r="I858" s="138"/>
    </row>
    <row r="859" spans="9:9" s="26" customFormat="1" ht="12.75">
      <c r="I859" s="138"/>
    </row>
    <row r="860" spans="9:9" s="26" customFormat="1" ht="12.75">
      <c r="I860" s="138"/>
    </row>
    <row r="861" spans="9:9" s="26" customFormat="1" ht="12.75">
      <c r="I861" s="138"/>
    </row>
    <row r="862" spans="9:9" s="26" customFormat="1" ht="12.75">
      <c r="I862" s="138"/>
    </row>
    <row r="863" spans="9:9" s="26" customFormat="1" ht="12.75">
      <c r="I863" s="138"/>
    </row>
    <row r="864" spans="9:9" s="26" customFormat="1" ht="12.75">
      <c r="I864" s="138"/>
    </row>
    <row r="865" spans="9:9" s="26" customFormat="1" ht="12.75">
      <c r="I865" s="138"/>
    </row>
    <row r="866" spans="9:9" s="26" customFormat="1" ht="12.75">
      <c r="I866" s="138"/>
    </row>
    <row r="867" spans="9:9" s="26" customFormat="1" ht="12.75">
      <c r="I867" s="138"/>
    </row>
    <row r="868" spans="9:9" s="26" customFormat="1" ht="12.75">
      <c r="I868" s="138"/>
    </row>
    <row r="869" spans="9:9" s="26" customFormat="1" ht="12.75">
      <c r="I869" s="138"/>
    </row>
    <row r="870" spans="9:9" s="26" customFormat="1" ht="12.75">
      <c r="I870" s="138"/>
    </row>
    <row r="871" spans="9:9" s="26" customFormat="1" ht="12.75">
      <c r="I871" s="138"/>
    </row>
    <row r="872" spans="9:9" s="26" customFormat="1" ht="12.75">
      <c r="I872" s="138"/>
    </row>
    <row r="873" spans="9:9" s="26" customFormat="1" ht="12.75">
      <c r="I873" s="138"/>
    </row>
    <row r="874" spans="9:9" s="26" customFormat="1" ht="12.75">
      <c r="I874" s="138"/>
    </row>
    <row r="875" spans="9:9" s="26" customFormat="1" ht="12.75">
      <c r="I875" s="138"/>
    </row>
    <row r="876" spans="9:9" s="26" customFormat="1" ht="12.75">
      <c r="I876" s="138"/>
    </row>
    <row r="877" spans="9:9" s="26" customFormat="1" ht="12.75">
      <c r="I877" s="138"/>
    </row>
    <row r="878" spans="9:9" s="26" customFormat="1" ht="12.75">
      <c r="I878" s="138"/>
    </row>
    <row r="879" spans="9:9" s="26" customFormat="1" ht="12.75">
      <c r="I879" s="138"/>
    </row>
    <row r="880" spans="9:9" s="26" customFormat="1" ht="12.75">
      <c r="I880" s="138"/>
    </row>
    <row r="881" spans="9:9" s="26" customFormat="1" ht="12.75">
      <c r="I881" s="138"/>
    </row>
    <row r="882" spans="9:9" s="26" customFormat="1" ht="12.75">
      <c r="I882" s="138"/>
    </row>
    <row r="883" spans="9:9" s="26" customFormat="1" ht="12.75">
      <c r="I883" s="138"/>
    </row>
    <row r="884" spans="9:9" s="26" customFormat="1" ht="12.75">
      <c r="I884" s="138"/>
    </row>
    <row r="885" spans="9:9" s="26" customFormat="1" ht="12.75">
      <c r="I885" s="138"/>
    </row>
    <row r="886" spans="9:9" s="26" customFormat="1" ht="12.75">
      <c r="I886" s="138"/>
    </row>
    <row r="887" spans="9:9" s="26" customFormat="1" ht="12.75">
      <c r="I887" s="138"/>
    </row>
    <row r="888" spans="9:9" s="26" customFormat="1" ht="12.75">
      <c r="I888" s="138"/>
    </row>
    <row r="889" spans="9:9" s="26" customFormat="1" ht="12.75">
      <c r="I889" s="138"/>
    </row>
    <row r="890" spans="9:9" s="26" customFormat="1" ht="12.75">
      <c r="I890" s="138"/>
    </row>
    <row r="891" spans="9:9" s="26" customFormat="1" ht="12.75">
      <c r="I891" s="138"/>
    </row>
    <row r="892" spans="9:9" s="26" customFormat="1" ht="12.75">
      <c r="I892" s="138"/>
    </row>
    <row r="893" spans="9:9" s="26" customFormat="1" ht="12.75">
      <c r="I893" s="138"/>
    </row>
    <row r="894" spans="9:9" s="26" customFormat="1" ht="12.75">
      <c r="I894" s="138"/>
    </row>
    <row r="895" spans="9:9" s="26" customFormat="1" ht="12.75">
      <c r="I895" s="138"/>
    </row>
    <row r="896" spans="9:9" s="26" customFormat="1" ht="12.75">
      <c r="I896" s="138"/>
    </row>
    <row r="897" spans="9:9" s="26" customFormat="1" ht="12.75">
      <c r="I897" s="138"/>
    </row>
    <row r="898" spans="9:9" s="26" customFormat="1" ht="12.75">
      <c r="I898" s="138"/>
    </row>
    <row r="899" spans="9:9" s="26" customFormat="1" ht="12.75">
      <c r="I899" s="138"/>
    </row>
    <row r="900" spans="9:9" s="26" customFormat="1" ht="12.75">
      <c r="I900" s="138"/>
    </row>
    <row r="901" spans="9:9" s="26" customFormat="1" ht="12.75">
      <c r="I901" s="138"/>
    </row>
    <row r="902" spans="9:9" s="26" customFormat="1" ht="12.75">
      <c r="I902" s="138"/>
    </row>
    <row r="903" spans="9:9" s="26" customFormat="1" ht="12.75">
      <c r="I903" s="138"/>
    </row>
    <row r="904" spans="9:9" s="26" customFormat="1" ht="12.75">
      <c r="I904" s="138"/>
    </row>
    <row r="905" spans="9:9" s="26" customFormat="1" ht="12.75">
      <c r="I905" s="138"/>
    </row>
    <row r="906" spans="9:9" s="26" customFormat="1" ht="12.75">
      <c r="I906" s="138"/>
    </row>
    <row r="907" spans="9:9" s="26" customFormat="1" ht="12.75">
      <c r="I907" s="138"/>
    </row>
    <row r="908" spans="9:9" s="26" customFormat="1" ht="12.75">
      <c r="I908" s="138"/>
    </row>
    <row r="909" spans="9:9" s="26" customFormat="1" ht="12.75">
      <c r="I909" s="138"/>
    </row>
    <row r="910" spans="9:9" s="26" customFormat="1" ht="12.75">
      <c r="I910" s="138"/>
    </row>
    <row r="911" spans="9:9" s="26" customFormat="1" ht="12.75">
      <c r="I911" s="138"/>
    </row>
    <row r="912" spans="9:9" s="26" customFormat="1" ht="12.75">
      <c r="I912" s="138"/>
    </row>
    <row r="913" spans="9:9" s="26" customFormat="1" ht="12.75">
      <c r="I913" s="138"/>
    </row>
    <row r="914" spans="9:9" s="26" customFormat="1" ht="12.75">
      <c r="I914" s="138"/>
    </row>
    <row r="915" spans="9:9" s="26" customFormat="1" ht="12.75">
      <c r="I915" s="138"/>
    </row>
    <row r="916" spans="9:9" s="26" customFormat="1" ht="12.75">
      <c r="I916" s="138"/>
    </row>
    <row r="917" spans="9:9" s="26" customFormat="1" ht="12.75">
      <c r="I917" s="138"/>
    </row>
    <row r="918" spans="9:9" s="26" customFormat="1" ht="12.75">
      <c r="I918" s="138"/>
    </row>
    <row r="919" spans="9:9" s="26" customFormat="1" ht="12.75">
      <c r="I919" s="138"/>
    </row>
    <row r="920" spans="9:9" s="26" customFormat="1" ht="12.75">
      <c r="I920" s="138"/>
    </row>
    <row r="921" spans="9:9" s="26" customFormat="1" ht="12.75">
      <c r="I921" s="138"/>
    </row>
    <row r="922" spans="9:9" s="26" customFormat="1" ht="12.75">
      <c r="I922" s="138"/>
    </row>
    <row r="923" spans="9:9" s="26" customFormat="1" ht="12.75">
      <c r="I923" s="138"/>
    </row>
    <row r="924" spans="9:9" s="26" customFormat="1" ht="12.75">
      <c r="I924" s="138"/>
    </row>
    <row r="925" spans="9:9" s="26" customFormat="1" ht="12.75">
      <c r="I925" s="138"/>
    </row>
    <row r="926" spans="9:9" s="26" customFormat="1" ht="12.75">
      <c r="I926" s="138"/>
    </row>
    <row r="927" spans="9:9" s="26" customFormat="1" ht="12.75">
      <c r="I927" s="138"/>
    </row>
    <row r="928" spans="9:9" s="26" customFormat="1" ht="12.75">
      <c r="I928" s="138"/>
    </row>
    <row r="929" spans="2:9" s="26" customFormat="1" ht="12.75">
      <c r="I929" s="138"/>
    </row>
    <row r="930" spans="2:9" s="26" customFormat="1" ht="12.75">
      <c r="I930" s="138"/>
    </row>
    <row r="931" spans="2:9" s="26" customFormat="1" ht="12.75">
      <c r="I931" s="138"/>
    </row>
    <row r="932" spans="2:9" s="26" customFormat="1" ht="12.75">
      <c r="I932" s="138"/>
    </row>
    <row r="933" spans="2:9" s="26" customFormat="1" ht="12.75">
      <c r="I933" s="138"/>
    </row>
    <row r="934" spans="2:9">
      <c r="B934" s="6"/>
      <c r="C934" s="6"/>
      <c r="D934" s="6"/>
      <c r="E934" s="6"/>
      <c r="F934" s="6"/>
      <c r="G934" s="6"/>
      <c r="H934" s="6"/>
    </row>
    <row r="935" spans="2:9">
      <c r="B935" s="6"/>
      <c r="C935" s="6"/>
      <c r="D935" s="6"/>
      <c r="E935" s="6"/>
      <c r="F935" s="6"/>
      <c r="G935" s="6"/>
      <c r="H935" s="6"/>
    </row>
    <row r="936" spans="2:9">
      <c r="B936" s="6"/>
      <c r="C936" s="6"/>
      <c r="D936" s="6"/>
      <c r="E936" s="6"/>
      <c r="F936" s="6"/>
      <c r="G936" s="6"/>
      <c r="H936" s="6"/>
    </row>
    <row r="937" spans="2:9">
      <c r="B937" s="6"/>
      <c r="C937" s="6"/>
      <c r="D937" s="6"/>
      <c r="E937" s="6"/>
      <c r="F937" s="6"/>
      <c r="G937" s="6"/>
      <c r="H937" s="6"/>
    </row>
    <row r="938" spans="2:9">
      <c r="B938" s="6"/>
      <c r="C938" s="6"/>
      <c r="D938" s="6"/>
      <c r="E938" s="6"/>
      <c r="F938" s="6"/>
      <c r="G938" s="6"/>
      <c r="H938" s="6"/>
    </row>
    <row r="939" spans="2:9">
      <c r="B939" s="6"/>
      <c r="C939" s="6"/>
      <c r="D939" s="6"/>
      <c r="E939" s="6"/>
      <c r="F939" s="6"/>
      <c r="G939" s="6"/>
      <c r="H939" s="6"/>
    </row>
    <row r="940" spans="2:9">
      <c r="B940" s="6"/>
      <c r="C940" s="6"/>
      <c r="D940" s="6"/>
      <c r="E940" s="6"/>
      <c r="F940" s="6"/>
      <c r="G940" s="6"/>
      <c r="H940" s="6"/>
    </row>
    <row r="941" spans="2:9">
      <c r="B941" s="6"/>
      <c r="C941" s="6"/>
      <c r="D941" s="6"/>
      <c r="E941" s="6"/>
      <c r="F941" s="6"/>
      <c r="G941" s="6"/>
      <c r="H941" s="6"/>
    </row>
    <row r="942" spans="2:9">
      <c r="B942" s="6"/>
      <c r="C942" s="6"/>
      <c r="D942" s="6"/>
      <c r="E942" s="6"/>
      <c r="F942" s="6"/>
      <c r="G942" s="6"/>
      <c r="H942" s="6"/>
    </row>
    <row r="943" spans="2:9">
      <c r="B943" s="6"/>
      <c r="C943" s="6"/>
      <c r="D943" s="6"/>
      <c r="E943" s="6"/>
      <c r="F943" s="6"/>
      <c r="G943" s="6"/>
      <c r="H943" s="6"/>
    </row>
    <row r="944" spans="2:9">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9"/>
      <c r="C1281" s="49"/>
      <c r="D1281" s="49"/>
      <c r="E1281" s="49"/>
      <c r="F1281" s="49"/>
      <c r="G1281" s="49"/>
      <c r="H1281" s="85"/>
    </row>
    <row r="1282" spans="2:8">
      <c r="B1282" s="10"/>
      <c r="C1282" s="10"/>
    </row>
    <row r="1283" spans="2:8">
      <c r="B1283" s="10"/>
      <c r="C1283" s="10"/>
    </row>
    <row r="1284" spans="2:8">
      <c r="B1284" s="10"/>
      <c r="C1284" s="10"/>
    </row>
    <row r="1285" spans="2:8">
      <c r="B1285" s="10"/>
      <c r="C1285" s="10"/>
    </row>
    <row r="1286" spans="2:8">
      <c r="B1286" s="10"/>
      <c r="C1286" s="10"/>
    </row>
    <row r="1287" spans="2:8">
      <c r="B1287" s="10"/>
      <c r="C1287" s="10"/>
    </row>
    <row r="1288" spans="2:8">
      <c r="B1288" s="10"/>
      <c r="C1288" s="10"/>
    </row>
    <row r="1289" spans="2:8">
      <c r="B1289" s="10"/>
      <c r="C1289" s="10"/>
    </row>
    <row r="1290" spans="2:8">
      <c r="B1290" s="10"/>
      <c r="C1290" s="10"/>
    </row>
    <row r="1291" spans="2:8">
      <c r="B1291" s="10"/>
      <c r="C1291" s="10"/>
    </row>
    <row r="1292" spans="2:8">
      <c r="B1292" s="10"/>
      <c r="C1292" s="10"/>
    </row>
    <row r="1293" spans="2:8">
      <c r="B1293" s="10"/>
      <c r="C1293" s="10"/>
    </row>
    <row r="1294" spans="2:8">
      <c r="B1294" s="10"/>
      <c r="C1294" s="10"/>
    </row>
    <row r="1295" spans="2:8">
      <c r="B1295" s="10"/>
      <c r="C1295" s="10"/>
    </row>
    <row r="1296" spans="2:8">
      <c r="B1296" s="10"/>
      <c r="C1296" s="10"/>
    </row>
    <row r="1297" spans="2:3">
      <c r="B1297" s="10"/>
      <c r="C1297" s="10"/>
    </row>
    <row r="1298" spans="2:3">
      <c r="B1298" s="10"/>
      <c r="C1298" s="10"/>
    </row>
    <row r="1299" spans="2:3">
      <c r="B1299" s="10"/>
      <c r="C1299" s="10"/>
    </row>
    <row r="1300" spans="2:3">
      <c r="B1300" s="10"/>
      <c r="C1300" s="10"/>
    </row>
    <row r="1301" spans="2:3">
      <c r="B1301" s="10"/>
      <c r="C1301" s="10"/>
    </row>
    <row r="1302" spans="2:3">
      <c r="B1302" s="10"/>
      <c r="C1302" s="10"/>
    </row>
    <row r="1303" spans="2:3">
      <c r="B1303" s="10"/>
      <c r="C1303" s="10"/>
    </row>
    <row r="1304" spans="2:3">
      <c r="B1304" s="10"/>
      <c r="C1304" s="10"/>
    </row>
    <row r="1305" spans="2:3">
      <c r="B1305" s="10"/>
      <c r="C1305" s="10"/>
    </row>
    <row r="1306" spans="2:3">
      <c r="B1306" s="10"/>
      <c r="C1306" s="10"/>
    </row>
    <row r="1307" spans="2:3">
      <c r="B1307" s="10"/>
      <c r="C1307" s="10"/>
    </row>
    <row r="1308" spans="2:3">
      <c r="B1308" s="10"/>
      <c r="C1308" s="10"/>
    </row>
    <row r="1309" spans="2:3">
      <c r="B1309" s="10"/>
      <c r="C1309" s="10"/>
    </row>
    <row r="1310" spans="2:3">
      <c r="B1310" s="10"/>
      <c r="C1310" s="10"/>
    </row>
    <row r="1311" spans="2:3">
      <c r="B1311" s="10"/>
      <c r="C1311" s="10"/>
    </row>
    <row r="1312" spans="2:3">
      <c r="B1312" s="10"/>
      <c r="C1312" s="10"/>
    </row>
    <row r="1313" spans="2:3">
      <c r="B1313" s="10"/>
      <c r="C1313" s="10"/>
    </row>
    <row r="1314" spans="2:3">
      <c r="B1314" s="10"/>
      <c r="C1314" s="10"/>
    </row>
    <row r="1315" spans="2:3">
      <c r="B1315" s="10"/>
      <c r="C1315" s="10"/>
    </row>
    <row r="1316" spans="2:3">
      <c r="B1316" s="10"/>
      <c r="C1316" s="10"/>
    </row>
    <row r="1317" spans="2:3">
      <c r="B1317" s="10"/>
      <c r="C1317" s="10"/>
    </row>
    <row r="1318" spans="2:3">
      <c r="B1318" s="10"/>
      <c r="C1318" s="10"/>
    </row>
    <row r="1319" spans="2:3">
      <c r="B1319" s="10"/>
      <c r="C1319" s="10"/>
    </row>
    <row r="1320" spans="2:3">
      <c r="B1320" s="10"/>
      <c r="C1320" s="10"/>
    </row>
    <row r="1321" spans="2:3">
      <c r="B1321" s="10"/>
      <c r="C1321" s="10"/>
    </row>
    <row r="1322" spans="2:3">
      <c r="B1322" s="10"/>
      <c r="C1322" s="10"/>
    </row>
    <row r="1323" spans="2:3">
      <c r="B1323" s="10"/>
      <c r="C1323" s="10"/>
    </row>
    <row r="1324" spans="2:3">
      <c r="B1324" s="10"/>
      <c r="C1324" s="10"/>
    </row>
    <row r="1325" spans="2:3">
      <c r="B1325" s="10"/>
      <c r="C1325" s="10"/>
    </row>
    <row r="1326" spans="2:3">
      <c r="B1326" s="10"/>
      <c r="C1326" s="10"/>
    </row>
    <row r="1327" spans="2:3">
      <c r="B1327" s="10"/>
      <c r="C1327" s="10"/>
    </row>
    <row r="1328" spans="2:3">
      <c r="B1328" s="10"/>
      <c r="C1328" s="10"/>
    </row>
    <row r="1329" spans="2:3">
      <c r="B1329" s="10"/>
      <c r="C1329" s="10"/>
    </row>
    <row r="1330" spans="2:3">
      <c r="B1330" s="10"/>
      <c r="C1330" s="10"/>
    </row>
    <row r="1331" spans="2:3">
      <c r="B1331" s="10"/>
      <c r="C1331" s="10"/>
    </row>
    <row r="1332" spans="2:3">
      <c r="B1332" s="10"/>
      <c r="C1332" s="10"/>
    </row>
    <row r="1333" spans="2:3">
      <c r="B1333" s="10"/>
      <c r="C1333" s="10"/>
    </row>
    <row r="1334" spans="2:3">
      <c r="B1334" s="10"/>
      <c r="C1334" s="10"/>
    </row>
    <row r="1335" spans="2:3">
      <c r="B1335" s="10"/>
      <c r="C1335" s="10"/>
    </row>
    <row r="1336" spans="2:3">
      <c r="B1336" s="10"/>
      <c r="C1336" s="10"/>
    </row>
    <row r="1337" spans="2:3">
      <c r="B1337" s="10"/>
      <c r="C1337" s="10"/>
    </row>
    <row r="1338" spans="2:3">
      <c r="B1338" s="10"/>
      <c r="C1338" s="10"/>
    </row>
    <row r="1339" spans="2:3">
      <c r="B1339" s="10"/>
      <c r="C1339" s="10"/>
    </row>
    <row r="1340" spans="2:3">
      <c r="B1340" s="10"/>
      <c r="C1340" s="10"/>
    </row>
    <row r="1341" spans="2:3">
      <c r="B1341" s="10"/>
      <c r="C1341" s="10"/>
    </row>
    <row r="1342" spans="2:3">
      <c r="B1342" s="10"/>
      <c r="C1342" s="10"/>
    </row>
    <row r="1343" spans="2:3">
      <c r="B1343" s="10"/>
      <c r="C1343" s="10"/>
    </row>
    <row r="1344" spans="2:3">
      <c r="B1344" s="10"/>
      <c r="C1344" s="10"/>
    </row>
    <row r="1345" spans="2:3">
      <c r="B1345" s="10"/>
      <c r="C1345" s="10"/>
    </row>
    <row r="1346" spans="2:3">
      <c r="B1346" s="10"/>
      <c r="C1346" s="10"/>
    </row>
    <row r="1347" spans="2:3">
      <c r="B1347" s="10"/>
      <c r="C1347" s="10"/>
    </row>
    <row r="1348" spans="2:3">
      <c r="B1348" s="10"/>
      <c r="C1348" s="10"/>
    </row>
    <row r="1349" spans="2:3">
      <c r="B1349" s="10"/>
      <c r="C1349" s="10"/>
    </row>
    <row r="1350" spans="2:3">
      <c r="B1350" s="10"/>
      <c r="C1350" s="10"/>
    </row>
    <row r="1351" spans="2:3">
      <c r="B1351" s="10"/>
      <c r="C1351" s="10"/>
    </row>
    <row r="1352" spans="2:3">
      <c r="B1352" s="10"/>
      <c r="C1352" s="10"/>
    </row>
    <row r="1353" spans="2:3">
      <c r="B1353" s="10"/>
      <c r="C1353" s="10"/>
    </row>
    <row r="1354" spans="2:3">
      <c r="B1354" s="10"/>
      <c r="C1354" s="10"/>
    </row>
    <row r="1355" spans="2:3">
      <c r="B1355" s="10"/>
      <c r="C1355" s="10"/>
    </row>
    <row r="1356" spans="2:3">
      <c r="B1356" s="10"/>
      <c r="C1356" s="10"/>
    </row>
    <row r="1357" spans="2:3">
      <c r="B1357" s="10"/>
      <c r="C1357" s="10"/>
    </row>
    <row r="1358" spans="2:3">
      <c r="B1358" s="10"/>
      <c r="C1358" s="10"/>
    </row>
    <row r="1359" spans="2:3">
      <c r="B1359" s="10"/>
      <c r="C1359" s="10"/>
    </row>
    <row r="1360" spans="2:3">
      <c r="B1360" s="10"/>
      <c r="C1360" s="10"/>
    </row>
    <row r="1361" spans="2:3">
      <c r="B1361" s="10"/>
      <c r="C1361" s="10"/>
    </row>
    <row r="1362" spans="2:3">
      <c r="B1362" s="10"/>
      <c r="C1362" s="10"/>
    </row>
    <row r="1363" spans="2:3">
      <c r="B1363" s="10"/>
      <c r="C1363" s="10"/>
    </row>
    <row r="1364" spans="2:3">
      <c r="B1364" s="10"/>
      <c r="C1364" s="10"/>
    </row>
    <row r="1365" spans="2:3">
      <c r="B1365" s="10"/>
      <c r="C1365" s="10"/>
    </row>
    <row r="1366" spans="2:3">
      <c r="B1366" s="10"/>
      <c r="C1366" s="10"/>
    </row>
    <row r="1367" spans="2:3">
      <c r="B1367" s="10"/>
      <c r="C1367" s="10"/>
    </row>
    <row r="1368" spans="2:3">
      <c r="B1368" s="10"/>
      <c r="C1368" s="10"/>
    </row>
    <row r="1369" spans="2:3">
      <c r="B1369" s="10"/>
      <c r="C1369" s="10"/>
    </row>
    <row r="1370" spans="2:3">
      <c r="B1370" s="10"/>
      <c r="C1370" s="10"/>
    </row>
    <row r="1371" spans="2:3">
      <c r="B1371" s="10"/>
      <c r="C1371" s="10"/>
    </row>
    <row r="1372" spans="2:3">
      <c r="B1372" s="10"/>
      <c r="C1372" s="10"/>
    </row>
    <row r="1373" spans="2:3">
      <c r="B1373" s="10"/>
      <c r="C1373" s="10"/>
    </row>
    <row r="1374" spans="2:3">
      <c r="B1374" s="10"/>
      <c r="C1374" s="10"/>
    </row>
    <row r="1375" spans="2:3">
      <c r="B1375" s="10"/>
      <c r="C1375" s="10"/>
    </row>
    <row r="1376" spans="2:3">
      <c r="B1376" s="10"/>
      <c r="C1376" s="10"/>
    </row>
    <row r="1377" spans="2:3">
      <c r="B1377" s="10"/>
      <c r="C1377" s="10"/>
    </row>
    <row r="1378" spans="2:3">
      <c r="B1378" s="10"/>
      <c r="C1378" s="10"/>
    </row>
    <row r="1379" spans="2:3">
      <c r="B1379" s="10"/>
      <c r="C1379" s="10"/>
    </row>
    <row r="1380" spans="2:3">
      <c r="B1380" s="10"/>
      <c r="C1380" s="10"/>
    </row>
    <row r="1381" spans="2:3">
      <c r="B1381" s="10"/>
      <c r="C1381" s="10"/>
    </row>
    <row r="1382" spans="2:3">
      <c r="B1382" s="10"/>
      <c r="C1382" s="10"/>
    </row>
    <row r="1383" spans="2:3">
      <c r="B1383" s="10"/>
      <c r="C1383" s="10"/>
    </row>
    <row r="1384" spans="2:3">
      <c r="B1384" s="10"/>
      <c r="C1384" s="10"/>
    </row>
    <row r="1385" spans="2:3">
      <c r="B1385" s="10"/>
      <c r="C1385" s="10"/>
    </row>
    <row r="1386" spans="2:3">
      <c r="B1386" s="10"/>
      <c r="C1386" s="10"/>
    </row>
    <row r="1387" spans="2:3">
      <c r="B1387" s="10"/>
      <c r="C1387" s="10"/>
    </row>
    <row r="1388" spans="2:3">
      <c r="B1388" s="10"/>
      <c r="C1388" s="10"/>
    </row>
    <row r="1389" spans="2:3">
      <c r="B1389" s="10"/>
      <c r="C1389" s="10"/>
    </row>
    <row r="1390" spans="2:3">
      <c r="B1390" s="10"/>
      <c r="C1390" s="10"/>
    </row>
    <row r="1391" spans="2:3">
      <c r="B1391" s="10"/>
      <c r="C1391" s="10"/>
    </row>
    <row r="1392" spans="2:3">
      <c r="B1392" s="10"/>
      <c r="C1392" s="10"/>
    </row>
    <row r="1393" spans="2:3">
      <c r="B1393" s="10"/>
      <c r="C1393" s="10"/>
    </row>
    <row r="1394" spans="2:3">
      <c r="B1394" s="10"/>
      <c r="C1394" s="10"/>
    </row>
    <row r="1395" spans="2:3">
      <c r="B1395" s="10"/>
      <c r="C1395" s="10"/>
    </row>
    <row r="1396" spans="2:3">
      <c r="B1396" s="10"/>
      <c r="C1396" s="10"/>
    </row>
    <row r="1397" spans="2:3">
      <c r="B1397" s="10"/>
      <c r="C1397" s="10"/>
    </row>
    <row r="1398" spans="2:3">
      <c r="B1398" s="10"/>
      <c r="C1398" s="10"/>
    </row>
    <row r="1399" spans="2:3">
      <c r="B1399" s="10"/>
      <c r="C1399" s="10"/>
    </row>
    <row r="1400" spans="2:3">
      <c r="B1400" s="10"/>
      <c r="C1400" s="10"/>
    </row>
    <row r="1401" spans="2:3">
      <c r="B1401" s="10"/>
      <c r="C1401" s="10"/>
    </row>
    <row r="1402" spans="2:3">
      <c r="B1402" s="10"/>
      <c r="C1402" s="10"/>
    </row>
    <row r="1403" spans="2:3">
      <c r="B1403" s="10"/>
      <c r="C1403" s="10"/>
    </row>
    <row r="1404" spans="2:3">
      <c r="B1404" s="10"/>
      <c r="C1404" s="10"/>
    </row>
    <row r="1405" spans="2:3">
      <c r="B1405" s="10"/>
      <c r="C1405" s="10"/>
    </row>
    <row r="1406" spans="2:3">
      <c r="B1406" s="10"/>
      <c r="C1406" s="10"/>
    </row>
    <row r="1407" spans="2:3">
      <c r="B1407" s="10"/>
      <c r="C1407" s="10"/>
    </row>
    <row r="1408" spans="2:3">
      <c r="B1408" s="10"/>
      <c r="C1408" s="10"/>
    </row>
    <row r="1409" spans="2:3">
      <c r="B1409" s="10"/>
      <c r="C1409" s="10"/>
    </row>
    <row r="1410" spans="2:3">
      <c r="B1410" s="10"/>
      <c r="C1410" s="10"/>
    </row>
    <row r="1411" spans="2:3">
      <c r="B1411" s="10"/>
      <c r="C1411" s="10"/>
    </row>
    <row r="1412" spans="2:3">
      <c r="B1412" s="10"/>
      <c r="C1412" s="10"/>
    </row>
    <row r="1413" spans="2:3">
      <c r="B1413" s="10"/>
      <c r="C1413" s="10"/>
    </row>
    <row r="1414" spans="2:3">
      <c r="B1414" s="10"/>
      <c r="C1414" s="10"/>
    </row>
    <row r="1415" spans="2:3">
      <c r="B1415" s="10"/>
      <c r="C1415" s="10"/>
    </row>
    <row r="1416" spans="2:3">
      <c r="B1416" s="10"/>
      <c r="C1416" s="10"/>
    </row>
    <row r="1417" spans="2:3">
      <c r="B1417" s="10"/>
      <c r="C1417" s="10"/>
    </row>
    <row r="1418" spans="2:3">
      <c r="B1418" s="10"/>
      <c r="C1418" s="10"/>
    </row>
    <row r="1419" spans="2:3">
      <c r="B1419" s="10"/>
      <c r="C1419" s="10"/>
    </row>
    <row r="1420" spans="2:3">
      <c r="B1420" s="10"/>
      <c r="C1420" s="10"/>
    </row>
    <row r="1421" spans="2:3">
      <c r="B1421" s="10"/>
      <c r="C1421" s="10"/>
    </row>
    <row r="1422" spans="2:3">
      <c r="B1422" s="10"/>
      <c r="C1422" s="10"/>
    </row>
    <row r="1423" spans="2:3">
      <c r="B1423" s="10"/>
      <c r="C1423" s="10"/>
    </row>
    <row r="1424" spans="2:3">
      <c r="B1424" s="10"/>
      <c r="C1424" s="10"/>
    </row>
    <row r="1425" spans="2:3">
      <c r="B1425" s="10"/>
      <c r="C1425" s="10"/>
    </row>
    <row r="1426" spans="2:3">
      <c r="B1426" s="10"/>
      <c r="C1426" s="10"/>
    </row>
    <row r="1427" spans="2:3">
      <c r="B1427" s="10"/>
      <c r="C1427" s="10"/>
    </row>
    <row r="1428" spans="2:3">
      <c r="B1428" s="10"/>
      <c r="C1428" s="10"/>
    </row>
    <row r="1429" spans="2:3">
      <c r="B1429" s="10"/>
      <c r="C1429" s="10"/>
    </row>
    <row r="1430" spans="2:3">
      <c r="B1430" s="10"/>
      <c r="C1430" s="10"/>
    </row>
    <row r="1431" spans="2:3">
      <c r="B1431" s="10"/>
      <c r="C1431" s="10"/>
    </row>
    <row r="1432" spans="2:3">
      <c r="B1432" s="10"/>
      <c r="C1432" s="10"/>
    </row>
    <row r="1433" spans="2:3">
      <c r="B1433" s="10"/>
      <c r="C1433" s="10"/>
    </row>
    <row r="1434" spans="2:3">
      <c r="B1434" s="10"/>
      <c r="C1434" s="10"/>
    </row>
    <row r="1435" spans="2:3">
      <c r="B1435" s="10"/>
      <c r="C1435" s="10"/>
    </row>
    <row r="1436" spans="2:3">
      <c r="B1436" s="10"/>
      <c r="C1436" s="10"/>
    </row>
    <row r="1437" spans="2:3">
      <c r="B1437" s="10"/>
      <c r="C1437" s="10"/>
    </row>
    <row r="1438" spans="2:3">
      <c r="B1438" s="10"/>
      <c r="C1438" s="10"/>
    </row>
    <row r="1439" spans="2:3">
      <c r="B1439" s="10"/>
      <c r="C1439" s="10"/>
    </row>
    <row r="1440" spans="2:3">
      <c r="B1440" s="10"/>
      <c r="C1440" s="10"/>
    </row>
    <row r="1441" spans="2:3">
      <c r="B1441" s="10"/>
      <c r="C1441" s="10"/>
    </row>
    <row r="1442" spans="2:3">
      <c r="B1442" s="10"/>
      <c r="C1442" s="10"/>
    </row>
    <row r="1443" spans="2:3">
      <c r="B1443" s="10"/>
      <c r="C1443" s="10"/>
    </row>
    <row r="1444" spans="2:3">
      <c r="B1444" s="10"/>
      <c r="C1444" s="10"/>
    </row>
    <row r="1445" spans="2:3">
      <c r="B1445" s="10"/>
      <c r="C1445" s="10"/>
    </row>
    <row r="1446" spans="2:3">
      <c r="B1446" s="10"/>
      <c r="C1446" s="10"/>
    </row>
    <row r="1447" spans="2:3">
      <c r="B1447" s="10"/>
      <c r="C1447" s="10"/>
    </row>
    <row r="1448" spans="2:3">
      <c r="B1448" s="10"/>
      <c r="C1448" s="10"/>
    </row>
    <row r="1449" spans="2:3">
      <c r="B1449" s="10"/>
      <c r="C1449" s="10"/>
    </row>
    <row r="1450" spans="2:3">
      <c r="B1450" s="10"/>
      <c r="C1450" s="10"/>
    </row>
    <row r="1451" spans="2:3">
      <c r="B1451" s="10"/>
      <c r="C1451" s="10"/>
    </row>
    <row r="1452" spans="2:3">
      <c r="B1452" s="10"/>
      <c r="C1452" s="10"/>
    </row>
    <row r="1453" spans="2:3">
      <c r="B1453" s="10"/>
      <c r="C1453" s="10"/>
    </row>
    <row r="1454" spans="2:3">
      <c r="B1454" s="10"/>
      <c r="C1454" s="10"/>
    </row>
    <row r="1455" spans="2:3">
      <c r="B1455" s="10"/>
      <c r="C1455" s="10"/>
    </row>
    <row r="1456" spans="2:3">
      <c r="B1456" s="10"/>
      <c r="C1456" s="10"/>
    </row>
  </sheetData>
  <sheetProtection algorithmName="SHA-512" hashValue="WFSEjHvYWdEN/R/O1+RJQifc41RtwPmtop4FfXaVv4/KCDHESUN+U3mwOxVUuZzEiivsVv624ltQsqEPpiZh5g==" saltValue="1LAAwTIqBiQNQrcrJ8Dwsg==" spinCount="100000" sheet="1" objects="1" scenarios="1" selectLockedCells="1"/>
  <mergeCells count="27">
    <mergeCell ref="D7:H7"/>
    <mergeCell ref="D27:F27"/>
    <mergeCell ref="G27:H27"/>
    <mergeCell ref="D37:G37"/>
    <mergeCell ref="D33:H33"/>
    <mergeCell ref="D34:F34"/>
    <mergeCell ref="D35:F35"/>
    <mergeCell ref="D36:F36"/>
    <mergeCell ref="G34:H34"/>
    <mergeCell ref="G35:H35"/>
    <mergeCell ref="G36:H36"/>
    <mergeCell ref="D8:H8"/>
    <mergeCell ref="F11:H11"/>
    <mergeCell ref="F12:H12"/>
    <mergeCell ref="D10:H10"/>
    <mergeCell ref="D32:H32"/>
    <mergeCell ref="D9:F9"/>
    <mergeCell ref="D29:F29"/>
    <mergeCell ref="G29:H29"/>
    <mergeCell ref="D30:F30"/>
    <mergeCell ref="G30:H30"/>
    <mergeCell ref="D15:H15"/>
    <mergeCell ref="F13:H13"/>
    <mergeCell ref="D25:H25"/>
    <mergeCell ref="D28:H28"/>
    <mergeCell ref="D26:F26"/>
    <mergeCell ref="G26:H26"/>
  </mergeCells>
  <phoneticPr fontId="0" type="noConversion"/>
  <conditionalFormatting sqref="F16">
    <cfRule type="cellIs" dxfId="54" priority="55" operator="greaterThan">
      <formula>0</formula>
    </cfRule>
  </conditionalFormatting>
  <conditionalFormatting sqref="F17">
    <cfRule type="cellIs" dxfId="53" priority="11" operator="between">
      <formula>1</formula>
      <formula>45</formula>
    </cfRule>
  </conditionalFormatting>
  <conditionalFormatting sqref="F18">
    <cfRule type="cellIs" dxfId="52" priority="1" operator="between">
      <formula>0.01</formula>
      <formula>9999.99</formula>
    </cfRule>
    <cfRule type="cellIs" dxfId="51" priority="54" operator="greaterThanOrEqual">
      <formula>10000</formula>
    </cfRule>
  </conditionalFormatting>
  <conditionalFormatting sqref="F20">
    <cfRule type="cellIs" dxfId="50" priority="9" operator="equal">
      <formula>0</formula>
    </cfRule>
    <cfRule type="cellIs" dxfId="49" priority="51" operator="greaterThan">
      <formula>0</formula>
    </cfRule>
  </conditionalFormatting>
  <conditionalFormatting sqref="F22:F23">
    <cfRule type="cellIs" dxfId="48" priority="47" operator="greaterThan">
      <formula>0</formula>
    </cfRule>
  </conditionalFormatting>
  <conditionalFormatting sqref="F13:H13">
    <cfRule type="expression" dxfId="43" priority="60">
      <formula>$I$13=1</formula>
    </cfRule>
    <cfRule type="expression" dxfId="42" priority="61">
      <formula>$I$13&gt;=2</formula>
    </cfRule>
  </conditionalFormatting>
  <conditionalFormatting sqref="G26">
    <cfRule type="expression" dxfId="41" priority="22">
      <formula>$I$26=1</formula>
    </cfRule>
  </conditionalFormatting>
  <conditionalFormatting sqref="G36">
    <cfRule type="expression" dxfId="40" priority="24">
      <formula>$I$36=1</formula>
    </cfRule>
    <cfRule type="expression" dxfId="39" priority="25">
      <formula>$I$36&gt;=2</formula>
    </cfRule>
  </conditionalFormatting>
  <conditionalFormatting sqref="G26:H26">
    <cfRule type="expression" dxfId="38" priority="21">
      <formula>$I$26=2</formula>
    </cfRule>
  </conditionalFormatting>
  <conditionalFormatting sqref="G29:H29">
    <cfRule type="expression" dxfId="36" priority="42">
      <formula>$I$29=1</formula>
    </cfRule>
    <cfRule type="expression" dxfId="35" priority="43">
      <formula>$I$29&gt;=2</formula>
    </cfRule>
  </conditionalFormatting>
  <conditionalFormatting sqref="G30:H30">
    <cfRule type="expression" dxfId="34" priority="34">
      <formula>$I$30=1</formula>
    </cfRule>
    <cfRule type="expression" dxfId="33" priority="35">
      <formula>$I$30&gt;=2</formula>
    </cfRule>
  </conditionalFormatting>
  <conditionalFormatting sqref="G34:H34">
    <cfRule type="expression" dxfId="32" priority="5">
      <formula>$I$34=3</formula>
    </cfRule>
    <cfRule type="expression" dxfId="31" priority="27">
      <formula>$I$34=2</formula>
    </cfRule>
    <cfRule type="expression" dxfId="30" priority="28">
      <formula>$I$34=1</formula>
    </cfRule>
  </conditionalFormatting>
  <conditionalFormatting sqref="G35:H35">
    <cfRule type="expression" dxfId="29" priority="4">
      <formula>$I$35=3</formula>
    </cfRule>
    <cfRule type="expression" dxfId="28" priority="23">
      <formula>$I$35&gt;=2</formula>
    </cfRule>
    <cfRule type="expression" dxfId="27" priority="26">
      <formula>$I$35&gt;=1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6" xr:uid="{00000000-0002-0000-0000-000002000000}">
      <formula1>0</formula1>
      <formula2>0</formula2>
    </dataValidation>
    <dataValidation type="decimal" allowBlank="1" showInputMessage="1" showErrorMessage="1" errorTitle="Fördersumme" promptTitle="Fördersumme" sqref="F18" xr:uid="{00000000-0002-0000-0000-000003000000}">
      <formula1>0</formula1>
      <formula2>0</formula2>
    </dataValidation>
    <dataValidation type="whole" operator="equal" allowBlank="1" showInputMessage="1" showErrorMessage="1" errorTitle="Lebensaduer" error="Sie können die Lebensdauer nicht verändern!" promptTitle="Lebensdauer" sqref="F21" xr:uid="{00000000-0002-0000-0000-000004000000}">
      <formula1>20</formula1>
    </dataValidation>
    <dataValidation operator="equal" allowBlank="1" showInputMessage="1" showErrorMessage="1" sqref="F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2" xr:uid="{00000000-0002-0000-0000-000006000000}">
      <formula1>0</formula1>
    </dataValidation>
    <dataValidation type="whole" allowBlank="1" showInputMessage="1" showErrorMessage="1" sqref="L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7" xr:uid="{00000000-0002-0000-0000-000008000000}">
      <formula1>1</formula1>
      <formula2>45</formula2>
    </dataValidation>
    <dataValidation allowBlank="1" showInputMessage="1" showErrorMessage="1" error="Bitte auswählen" sqref="J13" xr:uid="{00000000-0002-0000-0000-000009000000}"/>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I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12</xdr:row>
                    <xdr:rowOff>0</xdr:rowOff>
                  </from>
                  <to>
                    <xdr:col>7</xdr:col>
                    <xdr:colOff>333375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33</xdr:row>
                    <xdr:rowOff>0</xdr:rowOff>
                  </from>
                  <to>
                    <xdr:col>7</xdr:col>
                    <xdr:colOff>923925</xdr:colOff>
                    <xdr:row>33</xdr:row>
                    <xdr:rowOff>238125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35</xdr:row>
                    <xdr:rowOff>0</xdr:rowOff>
                  </from>
                  <to>
                    <xdr:col>8</xdr:col>
                    <xdr:colOff>0</xdr:colOff>
                    <xdr:row>35</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68" operator="notContains" id="{06651B85-DABA-452F-9862-C1806C03F16A}">
            <xm:f>ISERROR(SEARCH($F$11,F11))</xm:f>
            <xm:f>$F$11</xm:f>
            <x14:dxf>
              <fill>
                <patternFill>
                  <fgColor rgb="FFFFFFCC"/>
                  <bgColor rgb="FFFFFFCC"/>
                </patternFill>
              </fill>
            </x14:dxf>
          </x14:cfRule>
          <x14:cfRule type="containsText" priority="69"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66" operator="notContains" id="{8A0AE987-D88D-4B8E-B36D-0B169A2F2F7D}">
            <xm:f>ISERROR(SEARCH($F$12,F12))</xm:f>
            <xm:f>$F$12</xm:f>
            <x14:dxf>
              <fill>
                <patternFill>
                  <bgColor rgb="FFFFFFCC"/>
                </patternFill>
              </fill>
            </x14:dxf>
          </x14:cfRule>
          <x14:cfRule type="containsText" priority="67"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2" operator="containsText" id="{691D591D-3372-4E23-81B0-F897A10497FF}">
            <xm:f>NOT(ISERROR(SEARCH($G$27,G27)))</xm:f>
            <xm:f>$G$27</xm:f>
            <x14:dxf>
              <fill>
                <patternFill>
                  <bgColor theme="6" tint="0.79998168889431442"/>
                </patternFill>
              </fill>
            </x14:dxf>
          </x14:cfRule>
          <xm:sqref>G27:H27</xm:sqref>
        </x14:conditionalFormatting>
        <x14:conditionalFormatting xmlns:xm="http://schemas.microsoft.com/office/excel/2006/main">
          <x14:cfRule type="iconSet" priority="65"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4"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I26:I27</xm:sqref>
        </x14:conditionalFormatting>
        <x14:conditionalFormatting xmlns:xm="http://schemas.microsoft.com/office/excel/2006/main">
          <x14:cfRule type="iconSet" priority="7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04"/>
  <sheetViews>
    <sheetView showRowColHeaders="0" showRuler="0" zoomScale="110" zoomScaleNormal="110" zoomScaleSheetLayoutView="100" workbookViewId="0">
      <selection activeCell="I7" sqref="I7"/>
    </sheetView>
  </sheetViews>
  <sheetFormatPr baseColWidth="10" defaultColWidth="11.42578125" defaultRowHeight="12.75"/>
  <cols>
    <col min="1" max="1" width="4.5703125" style="30" customWidth="1"/>
    <col min="2" max="2" width="2.5703125" style="30" customWidth="1"/>
    <col min="3" max="3" width="11.42578125" style="30"/>
    <col min="4" max="4" width="3.28515625" style="30" customWidth="1"/>
    <col min="5" max="5" width="24.5703125" style="30" customWidth="1"/>
    <col min="6" max="6" width="11.42578125" style="30"/>
    <col min="7" max="7" width="55.5703125" style="30" customWidth="1"/>
    <col min="8" max="8" width="23.85546875" style="30" customWidth="1"/>
    <col min="9" max="9" width="7.42578125" style="62" customWidth="1"/>
    <col min="10" max="10" width="2.5703125" style="30" customWidth="1"/>
    <col min="11" max="11" width="22.42578125" style="30" customWidth="1"/>
    <col min="12" max="12" width="13" style="30" customWidth="1"/>
    <col min="13" max="16384" width="11.42578125" style="30"/>
  </cols>
  <sheetData>
    <row r="1" spans="1:55" ht="20.100000000000001" customHeight="1" thickBot="1">
      <c r="A1" s="5" t="s">
        <v>9</v>
      </c>
      <c r="B1" s="5"/>
      <c r="C1" s="5"/>
      <c r="D1" s="5"/>
      <c r="E1" s="5"/>
      <c r="F1" s="5"/>
      <c r="G1" s="5"/>
      <c r="H1" s="5"/>
      <c r="I1" s="10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13"/>
      <c r="D2" s="213"/>
      <c r="E2" s="213"/>
      <c r="F2" s="213"/>
      <c r="G2" s="213"/>
      <c r="H2" s="213"/>
      <c r="I2" s="166"/>
      <c r="J2" s="9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5.95" customHeight="1">
      <c r="A3" s="5"/>
      <c r="B3" s="2"/>
      <c r="C3" s="217" t="s">
        <v>249</v>
      </c>
      <c r="D3" s="217"/>
      <c r="E3" s="217"/>
      <c r="F3" s="217"/>
      <c r="G3" s="217"/>
      <c r="H3" s="217"/>
      <c r="I3" s="167"/>
      <c r="J3" s="9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67.5" customHeight="1">
      <c r="A4" s="5"/>
      <c r="B4" s="2"/>
      <c r="C4" s="218" t="s">
        <v>290</v>
      </c>
      <c r="D4" s="219"/>
      <c r="E4" s="219"/>
      <c r="F4" s="219"/>
      <c r="G4" s="219"/>
      <c r="H4" s="220"/>
      <c r="I4" s="10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50.45" customHeight="1">
      <c r="A5" s="5"/>
      <c r="B5" s="2"/>
      <c r="C5" s="221"/>
      <c r="D5" s="222"/>
      <c r="E5" s="222"/>
      <c r="F5" s="222"/>
      <c r="G5" s="222"/>
      <c r="H5" s="223"/>
      <c r="I5" s="109"/>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9" customFormat="1" ht="25.5" customHeight="1">
      <c r="A6" s="5"/>
      <c r="B6" s="2"/>
      <c r="C6" s="225"/>
      <c r="D6" s="225"/>
      <c r="E6" s="225"/>
      <c r="F6" s="225"/>
      <c r="G6" s="225"/>
      <c r="H6" s="225"/>
      <c r="I6" s="109"/>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10" t="s">
        <v>208</v>
      </c>
      <c r="D7" s="210"/>
      <c r="E7" s="210"/>
      <c r="F7" s="210"/>
      <c r="G7" s="210"/>
      <c r="H7" s="165"/>
      <c r="I7" s="168">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12" t="s">
        <v>209</v>
      </c>
      <c r="D8" s="212"/>
      <c r="E8" s="212"/>
      <c r="F8" s="212"/>
      <c r="G8" s="212"/>
      <c r="H8" s="165"/>
      <c r="I8" s="168">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225"/>
      <c r="D9" s="225"/>
      <c r="E9" s="225"/>
      <c r="F9" s="225"/>
      <c r="G9" s="225"/>
      <c r="H9" s="225"/>
      <c r="I9" s="109"/>
    </row>
    <row r="10" spans="1:55" s="51" customFormat="1" ht="25.5" customHeight="1">
      <c r="A10" s="50"/>
      <c r="B10" s="2"/>
      <c r="C10" s="192" t="s">
        <v>69</v>
      </c>
      <c r="D10" s="193"/>
      <c r="E10" s="193"/>
      <c r="F10" s="193"/>
      <c r="G10" s="224"/>
      <c r="H10" s="71" t="s">
        <v>80</v>
      </c>
      <c r="I10" s="109"/>
      <c r="J10" s="50"/>
      <c r="K10" s="214"/>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row>
    <row r="11" spans="1:55" ht="30.75" customHeight="1">
      <c r="A11" s="5"/>
      <c r="B11" s="96"/>
      <c r="C11" s="192">
        <v>200</v>
      </c>
      <c r="D11" s="193"/>
      <c r="E11" s="200" t="s">
        <v>211</v>
      </c>
      <c r="F11" s="215"/>
      <c r="G11" s="216"/>
      <c r="H11" s="107">
        <f>Verfahrenstechnik!C4</f>
        <v>0</v>
      </c>
      <c r="I11" s="109"/>
      <c r="J11" s="5"/>
      <c r="K11" s="214"/>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96"/>
      <c r="C12" s="192">
        <v>300</v>
      </c>
      <c r="D12" s="193"/>
      <c r="E12" s="200" t="s">
        <v>285</v>
      </c>
      <c r="F12" s="215"/>
      <c r="G12" s="216"/>
      <c r="H12" s="107">
        <f>Verfahrenstechnik!C10</f>
        <v>0</v>
      </c>
      <c r="I12" s="109"/>
      <c r="J12" s="5"/>
      <c r="K12" s="214"/>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96"/>
      <c r="C13" s="192">
        <v>400</v>
      </c>
      <c r="D13" s="193"/>
      <c r="E13" s="200" t="s">
        <v>258</v>
      </c>
      <c r="F13" s="201"/>
      <c r="G13" s="202"/>
      <c r="H13" s="107">
        <f>Verfahrenstechnik!C64</f>
        <v>0</v>
      </c>
      <c r="I13" s="109"/>
      <c r="J13" s="5"/>
      <c r="K13" s="214"/>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68.75" customHeight="1">
      <c r="A14" s="5"/>
      <c r="B14" s="96"/>
      <c r="C14" s="192">
        <v>500</v>
      </c>
      <c r="D14" s="224"/>
      <c r="E14" s="200" t="s">
        <v>286</v>
      </c>
      <c r="F14" s="201"/>
      <c r="G14" s="202"/>
      <c r="H14" s="107">
        <f>Verfahrenstechnik!C92</f>
        <v>0</v>
      </c>
      <c r="I14" s="109"/>
      <c r="J14" s="5"/>
      <c r="K14" s="214"/>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96"/>
      <c r="C15" s="192">
        <v>700</v>
      </c>
      <c r="D15" s="193"/>
      <c r="E15" s="200" t="s">
        <v>212</v>
      </c>
      <c r="F15" s="201"/>
      <c r="G15" s="202"/>
      <c r="H15" s="107">
        <f>Verfahrenstechnik!C96</f>
        <v>0</v>
      </c>
      <c r="I15" s="109"/>
      <c r="J15" s="5"/>
      <c r="K15" s="214"/>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0.25" customHeight="1">
      <c r="A16" s="5"/>
      <c r="B16" s="96"/>
      <c r="C16" s="189" t="s">
        <v>81</v>
      </c>
      <c r="D16" s="189"/>
      <c r="E16" s="189"/>
      <c r="F16" s="189"/>
      <c r="G16" s="189"/>
      <c r="H16" s="7">
        <f>SUM(H11:H15)</f>
        <v>0</v>
      </c>
      <c r="I16" s="10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6"/>
      <c r="C17" s="203"/>
      <c r="D17" s="203"/>
      <c r="E17" s="203"/>
      <c r="F17" s="203"/>
      <c r="G17" s="203"/>
      <c r="H17" s="203"/>
      <c r="I17" s="10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41.25" customHeight="1">
      <c r="A18" s="5"/>
      <c r="B18" s="96"/>
      <c r="C18" s="199" t="s">
        <v>253</v>
      </c>
      <c r="D18" s="196"/>
      <c r="E18" s="196"/>
      <c r="F18" s="196"/>
      <c r="G18" s="197"/>
      <c r="H18" s="69"/>
      <c r="I18" s="109"/>
      <c r="J18" s="5"/>
      <c r="K18" s="188"/>
      <c r="L18" s="188"/>
      <c r="M18" s="188"/>
      <c r="N18" s="188"/>
      <c r="O18" s="188"/>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7.6" customHeight="1">
      <c r="A19" s="5"/>
      <c r="B19" s="96"/>
      <c r="C19" s="195" t="s">
        <v>256</v>
      </c>
      <c r="D19" s="196"/>
      <c r="E19" s="196"/>
      <c r="F19" s="196"/>
      <c r="G19" s="197"/>
      <c r="H19" s="118"/>
      <c r="I19" s="109"/>
      <c r="J19" s="5"/>
      <c r="K19" s="97"/>
      <c r="L19" s="97"/>
      <c r="M19" s="97"/>
      <c r="N19" s="97"/>
      <c r="O19" s="9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96"/>
      <c r="C20" s="190" t="s">
        <v>210</v>
      </c>
      <c r="D20" s="191"/>
      <c r="E20" s="191"/>
      <c r="F20" s="191"/>
      <c r="G20" s="191"/>
      <c r="H20" s="124">
        <f>0.436*H18/1000</f>
        <v>0</v>
      </c>
      <c r="I20" s="109"/>
      <c r="J20" s="5"/>
      <c r="K20" s="98"/>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96"/>
      <c r="C21" s="203"/>
      <c r="D21" s="203"/>
      <c r="E21" s="203"/>
      <c r="F21" s="203"/>
      <c r="G21" s="203"/>
      <c r="H21" s="119"/>
      <c r="I21" s="109"/>
      <c r="J21" s="5"/>
      <c r="K21" s="98"/>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30.75" customHeight="1">
      <c r="A22" s="5"/>
      <c r="B22" s="96"/>
      <c r="C22" s="211" t="s">
        <v>248</v>
      </c>
      <c r="D22" s="211"/>
      <c r="E22" s="211"/>
      <c r="F22" s="211"/>
      <c r="G22" s="211"/>
      <c r="H22" s="211"/>
      <c r="I22" s="109"/>
      <c r="J22" s="5"/>
      <c r="K22" s="98"/>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2.35" customHeight="1">
      <c r="A23" s="5"/>
      <c r="B23" s="96"/>
      <c r="C23" s="204" t="s">
        <v>246</v>
      </c>
      <c r="D23" s="205"/>
      <c r="E23" s="205"/>
      <c r="F23" s="205"/>
      <c r="G23" s="206"/>
      <c r="H23" s="125"/>
      <c r="I23" s="109"/>
      <c r="J23" s="5"/>
      <c r="K23" s="98"/>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8.5" customHeight="1">
      <c r="A24" s="5"/>
      <c r="B24" s="96"/>
      <c r="C24" s="207" t="s">
        <v>247</v>
      </c>
      <c r="D24" s="208"/>
      <c r="E24" s="208"/>
      <c r="F24" s="208"/>
      <c r="G24" s="209"/>
      <c r="H24" s="125"/>
      <c r="I24" s="109"/>
      <c r="J24" s="5"/>
      <c r="K24" s="98"/>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2.35" customHeight="1">
      <c r="A25" s="5"/>
      <c r="B25" s="96"/>
      <c r="C25" s="210" t="s">
        <v>245</v>
      </c>
      <c r="D25" s="210"/>
      <c r="E25" s="210"/>
      <c r="F25" s="210"/>
      <c r="G25" s="210"/>
      <c r="H25" s="121">
        <f>IFERROR((1-(H24/H23))*100,0)</f>
        <v>0</v>
      </c>
      <c r="I25" s="109"/>
      <c r="J25" s="5"/>
      <c r="K25" s="98"/>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3.5" customHeight="1">
      <c r="A26" s="5"/>
      <c r="B26" s="96"/>
      <c r="C26" s="120"/>
      <c r="D26" s="120"/>
      <c r="E26" s="120"/>
      <c r="F26" s="120"/>
      <c r="G26" s="120"/>
      <c r="H26" s="8"/>
      <c r="I26" s="109"/>
      <c r="J26" s="5"/>
      <c r="K26" s="98"/>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6.5" customHeight="1">
      <c r="A27" s="5"/>
      <c r="B27" s="96"/>
      <c r="C27" s="194" t="s">
        <v>10</v>
      </c>
      <c r="D27" s="194"/>
      <c r="E27" s="194"/>
      <c r="F27" s="194"/>
      <c r="G27" s="194"/>
      <c r="H27" s="194"/>
      <c r="I27" s="109"/>
      <c r="J27" s="5"/>
      <c r="K27" s="98"/>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5" customHeight="1" thickBot="1">
      <c r="A28" s="5"/>
      <c r="B28" s="3"/>
      <c r="C28" s="198"/>
      <c r="D28" s="198"/>
      <c r="E28" s="198"/>
      <c r="F28" s="198"/>
      <c r="G28" s="198"/>
      <c r="H28" s="198"/>
      <c r="I28" s="169"/>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10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10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108"/>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108"/>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10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108"/>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108"/>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108"/>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108"/>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108"/>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8"/>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8"/>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8"/>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8"/>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8"/>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8"/>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8"/>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8"/>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8"/>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8"/>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8"/>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8"/>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8"/>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8"/>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8"/>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8"/>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8"/>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8"/>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8"/>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8"/>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8"/>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8"/>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8"/>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8"/>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8"/>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8"/>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8"/>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8"/>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8"/>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8"/>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8"/>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8"/>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8"/>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8"/>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8"/>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8"/>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8"/>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8"/>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8"/>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8"/>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8"/>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8"/>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8"/>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8"/>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8"/>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8"/>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8"/>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8"/>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8"/>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8"/>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8"/>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8"/>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8"/>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8"/>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8"/>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8"/>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8"/>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8"/>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8"/>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8"/>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8"/>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8"/>
      <c r="J104" s="5"/>
      <c r="K104" s="5"/>
      <c r="L104" s="5"/>
      <c r="M104" s="5"/>
      <c r="N104" s="5"/>
      <c r="O104" s="5"/>
      <c r="P104" s="5"/>
      <c r="Q104" s="5"/>
      <c r="R104" s="5"/>
      <c r="S104" s="5"/>
      <c r="T104" s="5"/>
      <c r="U104" s="5"/>
      <c r="V104" s="5"/>
      <c r="W104" s="5"/>
      <c r="X104" s="5"/>
      <c r="Y104" s="5"/>
      <c r="Z104" s="5"/>
      <c r="AA104" s="5" t="s">
        <v>9</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sheetData>
  <sheetProtection algorithmName="SHA-512" hashValue="3CfPhPVvdHs/kK03vU39j1Jj8LSLHsm98q1VGsLqyp9xy1lj/37TYUvSqbahQ8eSD4QSZCaejKFbLhUiGJ27Hw==" saltValue="OhMMk0iTi5K/x++g+zMlvQ==" spinCount="100000" sheet="1" objects="1" scenarios="1" selectLockedCells="1"/>
  <mergeCells count="32">
    <mergeCell ref="C8:G8"/>
    <mergeCell ref="C2:H2"/>
    <mergeCell ref="K10:K15"/>
    <mergeCell ref="C11:D11"/>
    <mergeCell ref="E11:G11"/>
    <mergeCell ref="C12:D12"/>
    <mergeCell ref="E12:G12"/>
    <mergeCell ref="C3:H3"/>
    <mergeCell ref="C4:H5"/>
    <mergeCell ref="C10:G10"/>
    <mergeCell ref="C7:G7"/>
    <mergeCell ref="C14:D14"/>
    <mergeCell ref="E14:G14"/>
    <mergeCell ref="C6:H6"/>
    <mergeCell ref="C9:H9"/>
    <mergeCell ref="C28:H28"/>
    <mergeCell ref="C18:G18"/>
    <mergeCell ref="E13:G13"/>
    <mergeCell ref="C15:D15"/>
    <mergeCell ref="E15:G15"/>
    <mergeCell ref="C17:H17"/>
    <mergeCell ref="C21:G21"/>
    <mergeCell ref="C23:G23"/>
    <mergeCell ref="C24:G24"/>
    <mergeCell ref="C25:G25"/>
    <mergeCell ref="C22:H22"/>
    <mergeCell ref="K18:O18"/>
    <mergeCell ref="C16:G16"/>
    <mergeCell ref="C20:G20"/>
    <mergeCell ref="C13:D13"/>
    <mergeCell ref="C27:H27"/>
    <mergeCell ref="C19:G19"/>
  </mergeCells>
  <conditionalFormatting sqref="H7">
    <cfRule type="expression" dxfId="26" priority="1">
      <formula>$I$7&gt;=2</formula>
    </cfRule>
    <cfRule type="expression" dxfId="25" priority="2">
      <formula>$I$7=1</formula>
    </cfRule>
  </conditionalFormatting>
  <conditionalFormatting sqref="H8">
    <cfRule type="expression" dxfId="24" priority="18">
      <formula>$I$8=2</formula>
    </cfRule>
    <cfRule type="expression" dxfId="23" priority="19">
      <formula>$I$8=1</formula>
    </cfRule>
  </conditionalFormatting>
  <conditionalFormatting sqref="H18:H19">
    <cfRule type="cellIs" dxfId="22" priority="14" operator="greaterThan">
      <formula>0</formula>
    </cfRule>
    <cfRule type="cellIs" dxfId="21" priority="15" operator="equal">
      <formula>0</formula>
    </cfRule>
    <cfRule type="cellIs" dxfId="20" priority="16" operator="lessThan">
      <formula>0</formula>
    </cfRule>
  </conditionalFormatting>
  <conditionalFormatting sqref="H20:H21">
    <cfRule type="cellIs" dxfId="19" priority="35" operator="greaterThan">
      <formula>0</formula>
    </cfRule>
  </conditionalFormatting>
  <conditionalFormatting sqref="H23:H24">
    <cfRule type="cellIs" dxfId="18" priority="7" operator="greaterThan">
      <formula>0</formula>
    </cfRule>
    <cfRule type="cellIs" dxfId="17" priority="8" operator="equal">
      <formula>0</formula>
    </cfRule>
    <cfRule type="cellIs" dxfId="16" priority="9" operator="lessThan">
      <formula>0</formula>
    </cfRule>
  </conditionalFormatting>
  <conditionalFormatting sqref="H25">
    <cfRule type="cellIs" dxfId="15" priority="3" operator="lessThan">
      <formula>0</formula>
    </cfRule>
    <cfRule type="cellIs" priority="4" operator="equal">
      <formula>0</formula>
    </cfRule>
    <cfRule type="cellIs" dxfId="14" priority="5" operator="between">
      <formula>0.01</formula>
      <formula>25</formula>
    </cfRule>
    <cfRule type="cellIs" dxfId="13" priority="6" operator="greaterThanOrEqual">
      <formula>25</formula>
    </cfRule>
  </conditionalFormatting>
  <dataValidations count="2">
    <dataValidation allowBlank="1" showInputMessage="1" showErrorMessage="1" error="Bitte Zahl eingeben" sqref="H19" xr:uid="{00000000-0002-0000-0100-000000000000}"/>
    <dataValidation type="decimal" allowBlank="1" showInputMessage="1" showErrorMessage="1" error="Bitte Zahl eingeben. Kein Text möglich." sqref="H18" xr:uid="{00000000-0002-0000-0100-000001000000}">
      <formula1>0.1</formula1>
      <formula2>10000000</formula2>
    </dataValidation>
  </dataValidations>
  <printOptions gridLines="1"/>
  <pageMargins left="0.70866141732283472" right="0.70866141732283472" top="0.78740157480314965" bottom="0.78740157480314965"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6" r:id="rId4"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39" r:id="rId5" name="Drop Down 19">
              <controlPr defaultSize="0" autoLine="0" autoPict="0">
                <anchor moveWithCells="1">
                  <from>
                    <xdr:col>7</xdr:col>
                    <xdr:colOff>0</xdr:colOff>
                    <xdr:row>7</xdr:row>
                    <xdr:rowOff>0</xdr:rowOff>
                  </from>
                  <to>
                    <xdr:col>8</xdr:col>
                    <xdr:colOff>0</xdr:colOff>
                    <xdr:row>7</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2"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7"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1"/>
  <sheetViews>
    <sheetView showRowColHeaders="0" zoomScaleNormal="100" workbookViewId="0">
      <selection activeCell="C12" sqref="C12"/>
    </sheetView>
  </sheetViews>
  <sheetFormatPr baseColWidth="10" defaultColWidth="27.28515625" defaultRowHeight="12.75"/>
  <cols>
    <col min="1" max="1" width="55.7109375" style="147" customWidth="1"/>
    <col min="2" max="2" width="150.7109375" style="163" customWidth="1"/>
    <col min="3" max="3" width="31.5703125" style="164" customWidth="1"/>
    <col min="4" max="4" width="13.42578125" style="156" customWidth="1"/>
    <col min="5" max="16384" width="27.28515625" style="145"/>
  </cols>
  <sheetData>
    <row r="1" spans="1:5" s="162" customFormat="1" ht="22.5" customHeight="1" thickBot="1">
      <c r="A1" s="231" t="s">
        <v>244</v>
      </c>
      <c r="B1" s="232"/>
      <c r="C1" s="127" t="s">
        <v>81</v>
      </c>
      <c r="D1" s="151"/>
      <c r="E1" s="142"/>
    </row>
    <row r="2" spans="1:5" s="143" customFormat="1" ht="67.5" customHeight="1" thickBot="1">
      <c r="A2" s="233" t="s">
        <v>289</v>
      </c>
      <c r="B2" s="234"/>
      <c r="C2" s="128">
        <f>C4+C10+C64+C92+C96</f>
        <v>0</v>
      </c>
      <c r="D2" s="152"/>
    </row>
    <row r="3" spans="1:5" s="143" customFormat="1" ht="24.95" customHeight="1" thickBot="1">
      <c r="A3" s="235" t="s">
        <v>120</v>
      </c>
      <c r="B3" s="236"/>
      <c r="C3" s="126" t="s">
        <v>254</v>
      </c>
      <c r="D3" s="152"/>
    </row>
    <row r="4" spans="1:5" s="143" customFormat="1" ht="24.95" customHeight="1">
      <c r="A4" s="229" t="s">
        <v>121</v>
      </c>
      <c r="B4" s="230"/>
      <c r="C4" s="110">
        <f>SUM(C6:C9)</f>
        <v>0</v>
      </c>
      <c r="D4" s="152"/>
    </row>
    <row r="5" spans="1:5" s="143" customFormat="1" ht="24.95" customHeight="1">
      <c r="A5" s="226" t="s">
        <v>174</v>
      </c>
      <c r="B5" s="228"/>
      <c r="C5" s="116"/>
      <c r="D5" s="152"/>
    </row>
    <row r="6" spans="1:5" s="144" customFormat="1" ht="12.75" customHeight="1">
      <c r="A6" s="90" t="s">
        <v>84</v>
      </c>
      <c r="B6" s="99" t="s">
        <v>85</v>
      </c>
      <c r="C6" s="111"/>
      <c r="D6" s="153"/>
    </row>
    <row r="7" spans="1:5" s="144" customFormat="1" ht="12.75" customHeight="1">
      <c r="A7" s="91" t="s">
        <v>86</v>
      </c>
      <c r="B7" s="100" t="s">
        <v>259</v>
      </c>
      <c r="C7" s="112"/>
      <c r="D7" s="153"/>
    </row>
    <row r="8" spans="1:5" s="144" customFormat="1" ht="12.75" customHeight="1">
      <c r="A8" s="91" t="s">
        <v>87</v>
      </c>
      <c r="B8" s="101" t="s">
        <v>88</v>
      </c>
      <c r="C8" s="112"/>
      <c r="D8" s="153"/>
    </row>
    <row r="9" spans="1:5" s="144" customFormat="1" ht="12.75" customHeight="1">
      <c r="A9" s="92" t="s">
        <v>89</v>
      </c>
      <c r="B9" s="100" t="s">
        <v>90</v>
      </c>
      <c r="C9" s="112"/>
      <c r="D9" s="153"/>
    </row>
    <row r="10" spans="1:5" s="143" customFormat="1" ht="24.95" customHeight="1">
      <c r="A10" s="229" t="s">
        <v>122</v>
      </c>
      <c r="B10" s="230"/>
      <c r="C10" s="110">
        <f>SUM(C12:C15)+SUM(C17:C23)+SUM(C25:C31)+SUM(C33:C39)+SUM(C41:C46)+SUM(C48:C51)+C53+C55+SUM(C57:C63)</f>
        <v>0</v>
      </c>
      <c r="D10" s="152"/>
    </row>
    <row r="11" spans="1:5" s="143" customFormat="1" ht="24.95" customHeight="1">
      <c r="A11" s="226" t="s">
        <v>175</v>
      </c>
      <c r="B11" s="228"/>
      <c r="C11" s="116"/>
      <c r="D11" s="152"/>
    </row>
    <row r="12" spans="1:5" s="144" customFormat="1" ht="24" customHeight="1">
      <c r="A12" s="90" t="s">
        <v>91</v>
      </c>
      <c r="B12" s="102" t="s">
        <v>92</v>
      </c>
      <c r="C12" s="113"/>
      <c r="D12" s="153"/>
    </row>
    <row r="13" spans="1:5" s="144" customFormat="1" ht="24" customHeight="1">
      <c r="A13" s="91" t="s">
        <v>93</v>
      </c>
      <c r="B13" s="100" t="s">
        <v>94</v>
      </c>
      <c r="C13" s="112"/>
      <c r="D13" s="153"/>
    </row>
    <row r="14" spans="1:5" s="144" customFormat="1" ht="12.75" customHeight="1">
      <c r="A14" s="91" t="s">
        <v>95</v>
      </c>
      <c r="B14" s="101" t="s">
        <v>96</v>
      </c>
      <c r="C14" s="112"/>
      <c r="D14" s="153"/>
    </row>
    <row r="15" spans="1:5" s="144" customFormat="1" ht="12.75" customHeight="1">
      <c r="A15" s="91" t="s">
        <v>219</v>
      </c>
      <c r="B15" s="101" t="s">
        <v>123</v>
      </c>
      <c r="C15" s="112"/>
      <c r="D15" s="154">
        <f>SUM(C12:C14)/100*5</f>
        <v>0</v>
      </c>
    </row>
    <row r="16" spans="1:5" s="143" customFormat="1" ht="24.95" customHeight="1">
      <c r="A16" s="226" t="s">
        <v>176</v>
      </c>
      <c r="B16" s="228"/>
      <c r="C16" s="116"/>
      <c r="D16" s="152"/>
    </row>
    <row r="17" spans="1:4" s="144" customFormat="1" ht="12.75" customHeight="1">
      <c r="A17" s="91" t="s">
        <v>97</v>
      </c>
      <c r="B17" s="100" t="s">
        <v>98</v>
      </c>
      <c r="C17" s="112"/>
      <c r="D17" s="153"/>
    </row>
    <row r="18" spans="1:4" s="144" customFormat="1" ht="12.75" customHeight="1">
      <c r="A18" s="92" t="s">
        <v>99</v>
      </c>
      <c r="B18" s="101" t="s">
        <v>100</v>
      </c>
      <c r="C18" s="112"/>
      <c r="D18" s="153"/>
    </row>
    <row r="19" spans="1:4" s="144" customFormat="1" ht="12.75" customHeight="1">
      <c r="A19" s="91" t="s">
        <v>101</v>
      </c>
      <c r="B19" s="101" t="s">
        <v>260</v>
      </c>
      <c r="C19" s="112"/>
      <c r="D19" s="153"/>
    </row>
    <row r="20" spans="1:4" s="144" customFormat="1" ht="24" customHeight="1">
      <c r="A20" s="92" t="s">
        <v>102</v>
      </c>
      <c r="B20" s="100" t="s">
        <v>103</v>
      </c>
      <c r="C20" s="112"/>
      <c r="D20" s="153"/>
    </row>
    <row r="21" spans="1:4" s="144" customFormat="1" ht="24" customHeight="1">
      <c r="A21" s="92" t="s">
        <v>104</v>
      </c>
      <c r="B21" s="100" t="s">
        <v>105</v>
      </c>
      <c r="C21" s="112"/>
      <c r="D21" s="153"/>
    </row>
    <row r="22" spans="1:4" s="144" customFormat="1" ht="12.75" customHeight="1">
      <c r="A22" s="91" t="s">
        <v>106</v>
      </c>
      <c r="B22" s="100" t="s">
        <v>107</v>
      </c>
      <c r="C22" s="112"/>
      <c r="D22" s="153"/>
    </row>
    <row r="23" spans="1:4" s="144" customFormat="1" ht="12.75" customHeight="1">
      <c r="A23" s="91" t="s">
        <v>108</v>
      </c>
      <c r="B23" s="101" t="s">
        <v>124</v>
      </c>
      <c r="C23" s="112"/>
      <c r="D23" s="155">
        <f>SUM(C17:C22)/100*5</f>
        <v>0</v>
      </c>
    </row>
    <row r="24" spans="1:4" s="143" customFormat="1" ht="24.95" customHeight="1">
      <c r="A24" s="226" t="s">
        <v>173</v>
      </c>
      <c r="B24" s="228"/>
      <c r="C24" s="116"/>
      <c r="D24" s="152"/>
    </row>
    <row r="25" spans="1:4" s="144" customFormat="1" ht="12.75" customHeight="1">
      <c r="A25" s="91" t="s">
        <v>109</v>
      </c>
      <c r="B25" s="103" t="s">
        <v>110</v>
      </c>
      <c r="C25" s="112"/>
      <c r="D25" s="153"/>
    </row>
    <row r="26" spans="1:4" s="144" customFormat="1" ht="24" customHeight="1">
      <c r="A26" s="91" t="s">
        <v>111</v>
      </c>
      <c r="B26" s="100" t="s">
        <v>114</v>
      </c>
      <c r="C26" s="112"/>
      <c r="D26" s="153"/>
    </row>
    <row r="27" spans="1:4" s="144" customFormat="1" ht="12.75" customHeight="1">
      <c r="A27" s="91" t="s">
        <v>112</v>
      </c>
      <c r="B27" s="101" t="s">
        <v>113</v>
      </c>
      <c r="C27" s="112"/>
      <c r="D27" s="153"/>
    </row>
    <row r="28" spans="1:4" s="144" customFormat="1" ht="12.75" customHeight="1">
      <c r="A28" s="91" t="s">
        <v>115</v>
      </c>
      <c r="B28" s="100" t="s">
        <v>264</v>
      </c>
      <c r="C28" s="112"/>
      <c r="D28" s="153"/>
    </row>
    <row r="29" spans="1:4" s="144" customFormat="1" ht="12.75" customHeight="1">
      <c r="A29" s="92" t="s">
        <v>116</v>
      </c>
      <c r="B29" s="100" t="s">
        <v>287</v>
      </c>
      <c r="C29" s="112"/>
      <c r="D29" s="153"/>
    </row>
    <row r="30" spans="1:4" s="144" customFormat="1" ht="12.75" customHeight="1">
      <c r="A30" s="92" t="s">
        <v>117</v>
      </c>
      <c r="B30" s="100" t="s">
        <v>288</v>
      </c>
      <c r="C30" s="112"/>
      <c r="D30" s="153"/>
    </row>
    <row r="31" spans="1:4" s="144" customFormat="1" ht="12.75" customHeight="1">
      <c r="A31" s="92" t="s">
        <v>118</v>
      </c>
      <c r="B31" s="100" t="s">
        <v>119</v>
      </c>
      <c r="C31" s="112"/>
      <c r="D31" s="153"/>
    </row>
    <row r="32" spans="1:4" s="143" customFormat="1" ht="24.95" customHeight="1">
      <c r="A32" s="226" t="s">
        <v>182</v>
      </c>
      <c r="B32" s="228"/>
      <c r="C32" s="116"/>
      <c r="D32" s="152"/>
    </row>
    <row r="33" spans="1:4" s="146" customFormat="1" ht="12.75" customHeight="1">
      <c r="A33" s="92" t="s">
        <v>183</v>
      </c>
      <c r="B33" s="100" t="s">
        <v>184</v>
      </c>
      <c r="C33" s="141"/>
      <c r="D33" s="156"/>
    </row>
    <row r="34" spans="1:4" s="146" customFormat="1" ht="24" customHeight="1">
      <c r="A34" s="92" t="s">
        <v>185</v>
      </c>
      <c r="B34" s="100" t="s">
        <v>186</v>
      </c>
      <c r="C34" s="141"/>
      <c r="D34" s="156"/>
    </row>
    <row r="35" spans="1:4" s="146" customFormat="1" ht="12.75" customHeight="1">
      <c r="A35" s="92" t="s">
        <v>187</v>
      </c>
      <c r="B35" s="100" t="s">
        <v>188</v>
      </c>
      <c r="C35" s="141"/>
      <c r="D35" s="156"/>
    </row>
    <row r="36" spans="1:4" s="146" customFormat="1" ht="12.75" customHeight="1">
      <c r="A36" s="92" t="s">
        <v>189</v>
      </c>
      <c r="B36" s="100" t="s">
        <v>264</v>
      </c>
      <c r="C36" s="141"/>
      <c r="D36" s="157"/>
    </row>
    <row r="37" spans="1:4" s="146" customFormat="1" ht="12.75" customHeight="1">
      <c r="A37" s="92" t="s">
        <v>190</v>
      </c>
      <c r="B37" s="100" t="s">
        <v>261</v>
      </c>
      <c r="C37" s="141"/>
      <c r="D37" s="156"/>
    </row>
    <row r="38" spans="1:4" s="146" customFormat="1" ht="24" customHeight="1">
      <c r="A38" s="92" t="s">
        <v>191</v>
      </c>
      <c r="B38" s="100" t="s">
        <v>192</v>
      </c>
      <c r="C38" s="141"/>
      <c r="D38" s="156"/>
    </row>
    <row r="39" spans="1:4" s="146" customFormat="1" ht="24" customHeight="1">
      <c r="A39" s="92" t="s">
        <v>193</v>
      </c>
      <c r="B39" s="100" t="s">
        <v>236</v>
      </c>
      <c r="C39" s="141"/>
      <c r="D39" s="158">
        <f>SUM(C33:C38)/100*5</f>
        <v>0</v>
      </c>
    </row>
    <row r="40" spans="1:4" s="143" customFormat="1" ht="24.95" customHeight="1">
      <c r="A40" s="226" t="s">
        <v>194</v>
      </c>
      <c r="B40" s="228"/>
      <c r="C40" s="116"/>
      <c r="D40" s="152"/>
    </row>
    <row r="41" spans="1:4" s="146" customFormat="1" ht="24" customHeight="1">
      <c r="A41" s="92" t="s">
        <v>195</v>
      </c>
      <c r="B41" s="100" t="s">
        <v>196</v>
      </c>
      <c r="C41" s="141"/>
      <c r="D41" s="156"/>
    </row>
    <row r="42" spans="1:4" s="146" customFormat="1" ht="12.75" customHeight="1">
      <c r="A42" s="92" t="s">
        <v>197</v>
      </c>
      <c r="B42" s="100" t="s">
        <v>262</v>
      </c>
      <c r="C42" s="141"/>
      <c r="D42" s="159"/>
    </row>
    <row r="43" spans="1:4" s="146" customFormat="1" ht="12.75" customHeight="1">
      <c r="A43" s="92" t="s">
        <v>198</v>
      </c>
      <c r="B43" s="100" t="s">
        <v>263</v>
      </c>
      <c r="C43" s="141"/>
      <c r="D43" s="156"/>
    </row>
    <row r="44" spans="1:4" s="146" customFormat="1" ht="12.75" customHeight="1">
      <c r="A44" s="92" t="s">
        <v>199</v>
      </c>
      <c r="B44" s="100" t="s">
        <v>200</v>
      </c>
      <c r="C44" s="141"/>
      <c r="D44" s="156"/>
    </row>
    <row r="45" spans="1:4" s="146" customFormat="1" ht="12.75" customHeight="1">
      <c r="A45" s="92" t="s">
        <v>201</v>
      </c>
      <c r="B45" s="100" t="s">
        <v>202</v>
      </c>
      <c r="C45" s="141"/>
      <c r="D45" s="156"/>
    </row>
    <row r="46" spans="1:4" s="146" customFormat="1" ht="24" customHeight="1">
      <c r="A46" s="92" t="s">
        <v>203</v>
      </c>
      <c r="B46" s="100" t="s">
        <v>237</v>
      </c>
      <c r="C46" s="141"/>
      <c r="D46" s="158">
        <f>SUM(C41:C45)/100*5</f>
        <v>0</v>
      </c>
    </row>
    <row r="47" spans="1:4" s="143" customFormat="1" ht="24.95" customHeight="1">
      <c r="A47" s="226" t="s">
        <v>204</v>
      </c>
      <c r="B47" s="228"/>
      <c r="C47" s="116"/>
      <c r="D47" s="152"/>
    </row>
    <row r="48" spans="1:4" s="146" customFormat="1" ht="12.75" customHeight="1">
      <c r="A48" s="92" t="s">
        <v>205</v>
      </c>
      <c r="B48" s="100" t="s">
        <v>265</v>
      </c>
      <c r="C48" s="141"/>
      <c r="D48" s="157"/>
    </row>
    <row r="49" spans="1:4" s="146" customFormat="1" ht="12.75" customHeight="1">
      <c r="A49" s="91" t="s">
        <v>125</v>
      </c>
      <c r="B49" s="103" t="s">
        <v>266</v>
      </c>
      <c r="C49" s="141"/>
      <c r="D49" s="156"/>
    </row>
    <row r="50" spans="1:4" s="146" customFormat="1" ht="12.75" customHeight="1">
      <c r="A50" s="91" t="s">
        <v>126</v>
      </c>
      <c r="B50" s="103" t="s">
        <v>128</v>
      </c>
      <c r="C50" s="141"/>
      <c r="D50" s="156"/>
    </row>
    <row r="51" spans="1:4" s="146" customFormat="1" ht="24" customHeight="1">
      <c r="A51" s="91" t="s">
        <v>127</v>
      </c>
      <c r="B51" s="103" t="s">
        <v>238</v>
      </c>
      <c r="C51" s="141"/>
      <c r="D51" s="158">
        <f>SUM(C48:C50)/100*5</f>
        <v>0</v>
      </c>
    </row>
    <row r="52" spans="1:4" s="143" customFormat="1" ht="24.95" customHeight="1">
      <c r="A52" s="226" t="s">
        <v>267</v>
      </c>
      <c r="B52" s="228"/>
      <c r="C52" s="116"/>
      <c r="D52" s="152"/>
    </row>
    <row r="53" spans="1:4" s="146" customFormat="1" ht="12.75" customHeight="1">
      <c r="A53" s="91" t="s">
        <v>129</v>
      </c>
      <c r="B53" s="103" t="s">
        <v>255</v>
      </c>
      <c r="C53" s="141"/>
      <c r="D53" s="156"/>
    </row>
    <row r="54" spans="1:4" s="143" customFormat="1" ht="24.95" customHeight="1">
      <c r="A54" s="226" t="s">
        <v>179</v>
      </c>
      <c r="B54" s="228"/>
      <c r="C54" s="116"/>
      <c r="D54" s="152"/>
    </row>
    <row r="55" spans="1:4" ht="48" customHeight="1">
      <c r="A55" s="91" t="s">
        <v>130</v>
      </c>
      <c r="B55" s="103" t="s">
        <v>268</v>
      </c>
      <c r="C55" s="114"/>
    </row>
    <row r="56" spans="1:4" s="143" customFormat="1" ht="24.95" customHeight="1">
      <c r="A56" s="226" t="s">
        <v>177</v>
      </c>
      <c r="B56" s="228"/>
      <c r="C56" s="116"/>
      <c r="D56" s="152"/>
    </row>
    <row r="57" spans="1:4" ht="24" customHeight="1">
      <c r="A57" s="91" t="s">
        <v>131</v>
      </c>
      <c r="B57" s="103" t="s">
        <v>279</v>
      </c>
      <c r="C57" s="114"/>
    </row>
    <row r="58" spans="1:4" ht="12.75" customHeight="1">
      <c r="A58" s="91" t="s">
        <v>132</v>
      </c>
      <c r="B58" s="104" t="s">
        <v>133</v>
      </c>
      <c r="C58" s="114"/>
    </row>
    <row r="59" spans="1:4" ht="12.75" customHeight="1">
      <c r="A59" s="91" t="s">
        <v>134</v>
      </c>
      <c r="B59" s="103" t="s">
        <v>135</v>
      </c>
      <c r="C59" s="114"/>
    </row>
    <row r="60" spans="1:4" ht="12.75" customHeight="1">
      <c r="A60" s="91" t="s">
        <v>136</v>
      </c>
      <c r="B60" s="103" t="s">
        <v>137</v>
      </c>
      <c r="C60" s="114"/>
    </row>
    <row r="61" spans="1:4" ht="24" customHeight="1">
      <c r="A61" s="91" t="s">
        <v>138</v>
      </c>
      <c r="B61" s="103" t="s">
        <v>139</v>
      </c>
      <c r="C61" s="114"/>
    </row>
    <row r="62" spans="1:4" ht="12.75" customHeight="1">
      <c r="A62" s="91" t="s">
        <v>140</v>
      </c>
      <c r="B62" s="103" t="s">
        <v>269</v>
      </c>
      <c r="C62" s="114"/>
    </row>
    <row r="63" spans="1:4" ht="24" customHeight="1">
      <c r="A63" s="91" t="s">
        <v>141</v>
      </c>
      <c r="B63" s="103" t="s">
        <v>257</v>
      </c>
      <c r="C63" s="114"/>
      <c r="D63" s="158">
        <f>SUM(C57:C62)/100*5</f>
        <v>0</v>
      </c>
    </row>
    <row r="64" spans="1:4" s="143" customFormat="1" ht="24.95" customHeight="1">
      <c r="A64" s="229" t="s">
        <v>142</v>
      </c>
      <c r="B64" s="230"/>
      <c r="C64" s="110">
        <f>SUM(C66:C67)+SUM(C69:C71)+C73+SUM(C75:C76)+SUM(C78:C83)+SUM(C85:C91)</f>
        <v>0</v>
      </c>
      <c r="D64" s="152"/>
    </row>
    <row r="65" spans="1:8" s="150" customFormat="1" ht="24.95" customHeight="1">
      <c r="A65" s="226" t="s">
        <v>270</v>
      </c>
      <c r="B65" s="227"/>
      <c r="C65" s="116"/>
      <c r="D65" s="156"/>
      <c r="E65" s="145"/>
      <c r="F65" s="145"/>
      <c r="G65" s="145"/>
      <c r="H65" s="145"/>
    </row>
    <row r="66" spans="1:8" s="150" customFormat="1" ht="12.75" customHeight="1">
      <c r="A66" s="91" t="s">
        <v>143</v>
      </c>
      <c r="B66" s="103" t="s">
        <v>144</v>
      </c>
      <c r="C66" s="114"/>
      <c r="D66" s="156"/>
      <c r="E66" s="145"/>
      <c r="F66" s="145"/>
      <c r="G66" s="145"/>
      <c r="H66" s="145"/>
    </row>
    <row r="67" spans="1:8" s="150" customFormat="1" ht="12.75" customHeight="1">
      <c r="A67" s="91" t="s">
        <v>218</v>
      </c>
      <c r="B67" s="104" t="s">
        <v>271</v>
      </c>
      <c r="C67" s="114"/>
      <c r="D67" s="158">
        <f>SUM(C66)/100*5</f>
        <v>0</v>
      </c>
      <c r="E67" s="145"/>
      <c r="F67" s="145"/>
      <c r="G67" s="145"/>
      <c r="H67" s="145"/>
    </row>
    <row r="68" spans="1:8" s="148" customFormat="1" ht="24.95" customHeight="1">
      <c r="A68" s="226" t="s">
        <v>272</v>
      </c>
      <c r="B68" s="227"/>
      <c r="C68" s="116"/>
      <c r="D68" s="160"/>
      <c r="E68" s="147"/>
      <c r="F68" s="147"/>
      <c r="G68" s="147"/>
      <c r="H68" s="147"/>
    </row>
    <row r="69" spans="1:8" s="150" customFormat="1" ht="12.75" customHeight="1">
      <c r="A69" s="91" t="s">
        <v>145</v>
      </c>
      <c r="B69" s="104" t="s">
        <v>146</v>
      </c>
      <c r="C69" s="114"/>
      <c r="D69" s="156"/>
      <c r="E69" s="145"/>
      <c r="F69" s="145"/>
      <c r="G69" s="145"/>
      <c r="H69" s="145"/>
    </row>
    <row r="70" spans="1:8" s="150" customFormat="1" ht="12.75" customHeight="1">
      <c r="A70" s="91" t="s">
        <v>147</v>
      </c>
      <c r="B70" s="104" t="s">
        <v>148</v>
      </c>
      <c r="C70" s="114"/>
      <c r="D70" s="156"/>
      <c r="E70" s="145"/>
      <c r="F70" s="145"/>
      <c r="G70" s="145"/>
      <c r="H70" s="145"/>
    </row>
    <row r="71" spans="1:8" s="150" customFormat="1" ht="24" customHeight="1">
      <c r="A71" s="91" t="s">
        <v>149</v>
      </c>
      <c r="B71" s="103" t="s">
        <v>239</v>
      </c>
      <c r="C71" s="114"/>
      <c r="D71" s="158">
        <f>SUM(C69:C70)/100*5</f>
        <v>0</v>
      </c>
      <c r="E71" s="145"/>
      <c r="F71" s="145"/>
      <c r="G71" s="145"/>
      <c r="H71" s="145"/>
    </row>
    <row r="72" spans="1:8" s="150" customFormat="1" ht="24.95" customHeight="1">
      <c r="A72" s="226" t="s">
        <v>273</v>
      </c>
      <c r="B72" s="227"/>
      <c r="C72" s="116"/>
      <c r="D72" s="156"/>
      <c r="E72" s="145"/>
      <c r="F72" s="145"/>
      <c r="G72" s="145"/>
      <c r="H72" s="145"/>
    </row>
    <row r="73" spans="1:8" s="150" customFormat="1" ht="12.75" customHeight="1">
      <c r="A73" s="93" t="s">
        <v>167</v>
      </c>
      <c r="B73" s="101" t="s">
        <v>168</v>
      </c>
      <c r="C73" s="114"/>
      <c r="D73" s="156"/>
      <c r="E73" s="145"/>
      <c r="F73" s="145"/>
      <c r="G73" s="145"/>
      <c r="H73" s="145"/>
    </row>
    <row r="74" spans="1:8" s="150" customFormat="1" ht="42" customHeight="1">
      <c r="A74" s="226" t="s">
        <v>178</v>
      </c>
      <c r="B74" s="227"/>
      <c r="C74" s="116"/>
      <c r="D74" s="156"/>
      <c r="E74" s="145"/>
      <c r="F74" s="145"/>
      <c r="G74" s="145"/>
      <c r="H74" s="145"/>
    </row>
    <row r="75" spans="1:8" s="150" customFormat="1" ht="12.75" customHeight="1">
      <c r="A75" s="92" t="s">
        <v>274</v>
      </c>
      <c r="B75" s="103" t="s">
        <v>275</v>
      </c>
      <c r="C75" s="114"/>
      <c r="D75" s="156"/>
      <c r="E75" s="145"/>
      <c r="F75" s="145"/>
      <c r="G75" s="145"/>
      <c r="H75" s="145"/>
    </row>
    <row r="76" spans="1:8" s="150" customFormat="1" ht="12.75" customHeight="1">
      <c r="A76" s="91" t="s">
        <v>150</v>
      </c>
      <c r="B76" s="103" t="s">
        <v>276</v>
      </c>
      <c r="C76" s="114"/>
      <c r="D76" s="158">
        <f>SUM(C75)/100*5</f>
        <v>0</v>
      </c>
      <c r="E76" s="145"/>
      <c r="F76" s="145"/>
      <c r="G76" s="145"/>
      <c r="H76" s="145"/>
    </row>
    <row r="77" spans="1:8" s="149" customFormat="1" ht="24.95" customHeight="1">
      <c r="A77" s="226" t="s">
        <v>77</v>
      </c>
      <c r="B77" s="227"/>
      <c r="C77" s="116"/>
      <c r="D77" s="156"/>
      <c r="E77" s="145"/>
      <c r="F77" s="145"/>
      <c r="G77" s="145"/>
      <c r="H77" s="145"/>
    </row>
    <row r="78" spans="1:8" s="149" customFormat="1" ht="12.75" customHeight="1">
      <c r="A78" s="91" t="s">
        <v>151</v>
      </c>
      <c r="B78" s="103" t="s">
        <v>277</v>
      </c>
      <c r="C78" s="114"/>
      <c r="D78" s="156"/>
      <c r="E78" s="145"/>
      <c r="F78" s="145"/>
      <c r="G78" s="145"/>
      <c r="H78" s="145"/>
    </row>
    <row r="79" spans="1:8" s="149" customFormat="1" ht="12.75" customHeight="1">
      <c r="A79" s="92" t="s">
        <v>152</v>
      </c>
      <c r="B79" s="103" t="s">
        <v>153</v>
      </c>
      <c r="C79" s="114"/>
      <c r="D79" s="156"/>
      <c r="E79" s="145"/>
      <c r="F79" s="145"/>
      <c r="G79" s="145"/>
      <c r="H79" s="145"/>
    </row>
    <row r="80" spans="1:8" s="149" customFormat="1" ht="12.75" customHeight="1">
      <c r="A80" s="92" t="s">
        <v>154</v>
      </c>
      <c r="B80" s="103" t="s">
        <v>278</v>
      </c>
      <c r="C80" s="114"/>
      <c r="D80" s="160"/>
      <c r="E80" s="145"/>
      <c r="F80" s="145"/>
      <c r="G80" s="145"/>
      <c r="H80" s="145"/>
    </row>
    <row r="81" spans="1:8" s="149" customFormat="1" ht="12.75" customHeight="1">
      <c r="A81" s="92" t="s">
        <v>38</v>
      </c>
      <c r="B81" s="103" t="s">
        <v>156</v>
      </c>
      <c r="C81" s="114"/>
      <c r="D81" s="156"/>
      <c r="E81" s="145"/>
      <c r="F81" s="145"/>
      <c r="G81" s="145"/>
      <c r="H81" s="145"/>
    </row>
    <row r="82" spans="1:8" s="149" customFormat="1" ht="12.75" customHeight="1">
      <c r="A82" s="92" t="s">
        <v>39</v>
      </c>
      <c r="B82" s="103" t="s">
        <v>157</v>
      </c>
      <c r="C82" s="114"/>
      <c r="D82" s="156"/>
      <c r="E82" s="145"/>
      <c r="F82" s="145"/>
      <c r="G82" s="145"/>
      <c r="H82" s="145"/>
    </row>
    <row r="83" spans="1:8" s="150" customFormat="1" ht="12.75" customHeight="1">
      <c r="A83" s="92" t="s">
        <v>158</v>
      </c>
      <c r="B83" s="104" t="s">
        <v>159</v>
      </c>
      <c r="C83" s="114"/>
      <c r="D83" s="158">
        <f>SUM(C78:C82)/100*5</f>
        <v>0</v>
      </c>
      <c r="E83" s="145"/>
      <c r="F83" s="145"/>
      <c r="G83" s="145"/>
      <c r="H83" s="145"/>
    </row>
    <row r="84" spans="1:8" s="150" customFormat="1" ht="24.95" customHeight="1">
      <c r="A84" s="226" t="s">
        <v>180</v>
      </c>
      <c r="B84" s="227"/>
      <c r="C84" s="116"/>
      <c r="D84" s="160"/>
      <c r="E84" s="145"/>
      <c r="F84" s="145"/>
      <c r="G84" s="145"/>
      <c r="H84" s="145"/>
    </row>
    <row r="85" spans="1:8" s="150" customFormat="1" ht="24" customHeight="1">
      <c r="A85" s="92" t="s">
        <v>160</v>
      </c>
      <c r="B85" s="103" t="s">
        <v>279</v>
      </c>
      <c r="C85" s="114"/>
      <c r="D85" s="156"/>
      <c r="E85" s="145"/>
      <c r="F85" s="145"/>
      <c r="G85" s="145"/>
      <c r="H85" s="145"/>
    </row>
    <row r="86" spans="1:8" s="150" customFormat="1" ht="12.75" customHeight="1">
      <c r="A86" s="92" t="s">
        <v>40</v>
      </c>
      <c r="B86" s="104" t="s">
        <v>161</v>
      </c>
      <c r="C86" s="114"/>
      <c r="D86" s="156"/>
      <c r="E86" s="145"/>
      <c r="F86" s="145"/>
      <c r="G86" s="145"/>
      <c r="H86" s="145"/>
    </row>
    <row r="87" spans="1:8" s="150" customFormat="1" ht="12.75" customHeight="1">
      <c r="A87" s="92" t="s">
        <v>41</v>
      </c>
      <c r="B87" s="103" t="s">
        <v>162</v>
      </c>
      <c r="C87" s="114"/>
      <c r="D87" s="156"/>
      <c r="E87" s="145"/>
      <c r="F87" s="145"/>
      <c r="G87" s="145"/>
      <c r="H87" s="145"/>
    </row>
    <row r="88" spans="1:8" s="150" customFormat="1" ht="12.75" customHeight="1">
      <c r="A88" s="92" t="s">
        <v>42</v>
      </c>
      <c r="B88" s="103" t="s">
        <v>137</v>
      </c>
      <c r="C88" s="114"/>
      <c r="D88" s="156"/>
      <c r="E88" s="145"/>
      <c r="F88" s="145"/>
      <c r="G88" s="145"/>
      <c r="H88" s="145"/>
    </row>
    <row r="89" spans="1:8" s="150" customFormat="1" ht="24" customHeight="1">
      <c r="A89" s="92" t="s">
        <v>155</v>
      </c>
      <c r="B89" s="100" t="s">
        <v>163</v>
      </c>
      <c r="C89" s="114"/>
      <c r="D89" s="156"/>
      <c r="E89" s="145"/>
      <c r="F89" s="145"/>
      <c r="G89" s="145"/>
      <c r="H89" s="145"/>
    </row>
    <row r="90" spans="1:8" s="150" customFormat="1" ht="12.75" customHeight="1">
      <c r="A90" s="92" t="s">
        <v>164</v>
      </c>
      <c r="B90" s="103" t="s">
        <v>280</v>
      </c>
      <c r="C90" s="114"/>
      <c r="D90" s="156"/>
      <c r="E90" s="145"/>
      <c r="F90" s="145"/>
      <c r="G90" s="145"/>
      <c r="H90" s="145"/>
    </row>
    <row r="91" spans="1:8" s="150" customFormat="1" ht="24" customHeight="1">
      <c r="A91" s="92" t="s">
        <v>165</v>
      </c>
      <c r="B91" s="100" t="s">
        <v>240</v>
      </c>
      <c r="C91" s="114"/>
      <c r="D91" s="158">
        <f>SUM(C85:C90)/100*5</f>
        <v>0</v>
      </c>
      <c r="E91" s="145"/>
      <c r="F91" s="145"/>
      <c r="G91" s="145"/>
      <c r="H91" s="145"/>
    </row>
    <row r="92" spans="1:8" s="143" customFormat="1" ht="24.95" customHeight="1">
      <c r="A92" s="229" t="s">
        <v>217</v>
      </c>
      <c r="B92" s="230"/>
      <c r="C92" s="110">
        <f>SUM(C94:C95)</f>
        <v>0</v>
      </c>
      <c r="D92" s="152"/>
    </row>
    <row r="93" spans="1:8" s="150" customFormat="1" ht="24.95" customHeight="1">
      <c r="A93" s="226" t="s">
        <v>213</v>
      </c>
      <c r="B93" s="227"/>
      <c r="C93" s="116"/>
      <c r="D93" s="160"/>
      <c r="E93" s="145"/>
      <c r="F93" s="145"/>
      <c r="G93" s="145"/>
      <c r="H93" s="145"/>
    </row>
    <row r="94" spans="1:8" s="150" customFormat="1" ht="12.75" customHeight="1">
      <c r="A94" s="92" t="s">
        <v>214</v>
      </c>
      <c r="B94" s="100" t="s">
        <v>281</v>
      </c>
      <c r="C94" s="114"/>
      <c r="D94" s="156"/>
      <c r="E94" s="145"/>
      <c r="F94" s="145"/>
      <c r="G94" s="145"/>
      <c r="H94" s="145"/>
    </row>
    <row r="95" spans="1:8" s="150" customFormat="1" ht="12.75" customHeight="1">
      <c r="A95" s="106" t="s">
        <v>215</v>
      </c>
      <c r="B95" s="117" t="s">
        <v>216</v>
      </c>
      <c r="C95" s="114"/>
      <c r="D95" s="158">
        <f>SUM(C94)/100*5</f>
        <v>0</v>
      </c>
      <c r="E95" s="145"/>
      <c r="F95" s="145"/>
      <c r="G95" s="145"/>
      <c r="H95" s="145"/>
    </row>
    <row r="96" spans="1:8" s="143" customFormat="1" ht="24.95" customHeight="1">
      <c r="A96" s="229" t="s">
        <v>166</v>
      </c>
      <c r="B96" s="230"/>
      <c r="C96" s="110">
        <f>SUM(C98:C99)+C101</f>
        <v>0</v>
      </c>
      <c r="D96" s="152"/>
    </row>
    <row r="97" spans="1:8" s="150" customFormat="1" ht="24.95" customHeight="1">
      <c r="A97" s="226" t="s">
        <v>181</v>
      </c>
      <c r="B97" s="227"/>
      <c r="C97" s="116"/>
      <c r="D97" s="160"/>
      <c r="E97" s="145"/>
      <c r="F97" s="145"/>
      <c r="G97" s="145"/>
      <c r="H97" s="145"/>
    </row>
    <row r="98" spans="1:8" ht="12.75" customHeight="1">
      <c r="A98" s="92" t="s">
        <v>169</v>
      </c>
      <c r="B98" s="103" t="s">
        <v>282</v>
      </c>
      <c r="C98" s="114"/>
    </row>
    <row r="99" spans="1:8" ht="12.75" customHeight="1">
      <c r="A99" s="92" t="s">
        <v>170</v>
      </c>
      <c r="B99" s="103" t="s">
        <v>283</v>
      </c>
      <c r="C99" s="114"/>
      <c r="D99" s="158">
        <f>SUM(C98)/100*5</f>
        <v>0</v>
      </c>
    </row>
    <row r="100" spans="1:8" ht="24.95" customHeight="1">
      <c r="A100" s="226" t="s">
        <v>171</v>
      </c>
      <c r="B100" s="227"/>
      <c r="C100" s="116"/>
      <c r="D100" s="161"/>
    </row>
    <row r="101" spans="1:8" ht="12.75" customHeight="1" thickBot="1">
      <c r="A101" s="94" t="s">
        <v>172</v>
      </c>
      <c r="B101" s="105" t="s">
        <v>284</v>
      </c>
      <c r="C101" s="115"/>
    </row>
  </sheetData>
  <sheetProtection algorithmName="SHA-512" hashValue="v9MMdERl0gYI+SQlkxXvKF5KuW4Wi9xlyFGfgQcJ2Z7YLBFULPDxBINnAFbRu4E2xhFxduIZIFBg29NRLlkj1g==" saltValue="TTsjDK7sKWeWhm6LDmwYuA==" spinCount="100000" sheet="1" objects="1" scenarios="1" selectLockedCells="1"/>
  <mergeCells count="27">
    <mergeCell ref="A1:B1"/>
    <mergeCell ref="A2:B2"/>
    <mergeCell ref="A84:B84"/>
    <mergeCell ref="A96:B96"/>
    <mergeCell ref="A97:B97"/>
    <mergeCell ref="A16:B16"/>
    <mergeCell ref="A24:B24"/>
    <mergeCell ref="A54:B54"/>
    <mergeCell ref="A56:B56"/>
    <mergeCell ref="A3:B3"/>
    <mergeCell ref="A4:B4"/>
    <mergeCell ref="A5:B5"/>
    <mergeCell ref="A10:B10"/>
    <mergeCell ref="A11:B11"/>
    <mergeCell ref="A100:B100"/>
    <mergeCell ref="A32:B32"/>
    <mergeCell ref="A40:B40"/>
    <mergeCell ref="A47:B47"/>
    <mergeCell ref="A52:B52"/>
    <mergeCell ref="A64:B64"/>
    <mergeCell ref="A65:B65"/>
    <mergeCell ref="A68:B68"/>
    <mergeCell ref="A72:B72"/>
    <mergeCell ref="A74:B74"/>
    <mergeCell ref="A77:B77"/>
    <mergeCell ref="A92:B92"/>
    <mergeCell ref="A93:B93"/>
  </mergeCells>
  <conditionalFormatting sqref="C15">
    <cfRule type="cellIs" dxfId="12" priority="13" operator="greaterThan">
      <formula>SUM(C12:C14)/100*5</formula>
    </cfRule>
  </conditionalFormatting>
  <conditionalFormatting sqref="C23">
    <cfRule type="cellIs" dxfId="11" priority="12" operator="greaterThan">
      <formula>SUM(C17:C22)/100*5</formula>
    </cfRule>
  </conditionalFormatting>
  <conditionalFormatting sqref="C39">
    <cfRule type="cellIs" dxfId="10" priority="11" operator="greaterThan">
      <formula>SUM(C33:C38)/100*5</formula>
    </cfRule>
  </conditionalFormatting>
  <conditionalFormatting sqref="C46">
    <cfRule type="cellIs" dxfId="9" priority="10" operator="greaterThan">
      <formula>SUM(C41:C45)/100*5</formula>
    </cfRule>
  </conditionalFormatting>
  <conditionalFormatting sqref="C51">
    <cfRule type="cellIs" dxfId="8" priority="9" operator="greaterThan">
      <formula>SUM(C48:C50)/100*5</formula>
    </cfRule>
  </conditionalFormatting>
  <conditionalFormatting sqref="C63">
    <cfRule type="cellIs" dxfId="7" priority="8" operator="greaterThan">
      <formula>SUM(C57:C62)/100*5</formula>
    </cfRule>
  </conditionalFormatting>
  <conditionalFormatting sqref="C67">
    <cfRule type="cellIs" dxfId="6" priority="7" operator="greaterThan">
      <formula>SUM(C66)/100*5</formula>
    </cfRule>
  </conditionalFormatting>
  <conditionalFormatting sqref="C71">
    <cfRule type="cellIs" dxfId="5" priority="6" operator="greaterThan">
      <formula>SUM(C69:C70)/100*5</formula>
    </cfRule>
  </conditionalFormatting>
  <conditionalFormatting sqref="C76">
    <cfRule type="cellIs" dxfId="4" priority="5" operator="greaterThan">
      <formula>SUM(C75)/100*5</formula>
    </cfRule>
  </conditionalFormatting>
  <conditionalFormatting sqref="C83">
    <cfRule type="cellIs" dxfId="3" priority="4" operator="greaterThan">
      <formula>SUM(C78:C82)/100*5</formula>
    </cfRule>
  </conditionalFormatting>
  <conditionalFormatting sqref="C91">
    <cfRule type="cellIs" dxfId="2" priority="3" operator="greaterThan">
      <formula>SUM(C85:C90)/100*5</formula>
    </cfRule>
  </conditionalFormatting>
  <conditionalFormatting sqref="C95">
    <cfRule type="cellIs" dxfId="1" priority="2" operator="greaterThan">
      <formula>SUM(C94)/100*5</formula>
    </cfRule>
  </conditionalFormatting>
  <conditionalFormatting sqref="C99">
    <cfRule type="cellIs" dxfId="0" priority="1" operator="greaterThan">
      <formula>SUM(C98)/100*5</formula>
    </cfRule>
  </conditionalFormatting>
  <dataValidations count="1">
    <dataValidation type="decimal" operator="lessThanOrEqual" allowBlank="1" showInputMessage="1" showErrorMessage="1" error="Eingabe größer 5%" sqref="C39 C15 C23 C46 C51 C63 C67 C71 C76 C83 C91 C95 C99" xr:uid="{00000000-0002-0000-0200-000000000000}">
      <formula1>D15</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33"/>
  <sheetViews>
    <sheetView workbookViewId="0">
      <selection activeCell="C15" sqref="C15"/>
    </sheetView>
  </sheetViews>
  <sheetFormatPr baseColWidth="10" defaultRowHeight="12.75"/>
  <cols>
    <col min="1" max="1" width="44.85546875" style="15" customWidth="1"/>
    <col min="2" max="2" width="34.85546875" style="15" customWidth="1"/>
    <col min="3" max="3" width="72.42578125" style="15" customWidth="1"/>
    <col min="4" max="4" width="30.28515625" customWidth="1"/>
  </cols>
  <sheetData>
    <row r="1" spans="1:3">
      <c r="A1" s="14" t="s">
        <v>25</v>
      </c>
    </row>
    <row r="2" spans="1:3" ht="26.25" thickBot="1">
      <c r="A2" s="16" t="s">
        <v>27</v>
      </c>
      <c r="B2" s="14" t="b">
        <v>1</v>
      </c>
    </row>
    <row r="3" spans="1:3" ht="15">
      <c r="A3" s="45"/>
      <c r="B3" t="s">
        <v>11</v>
      </c>
    </row>
    <row r="5" spans="1:3" s="11" customFormat="1">
      <c r="A5" s="237" t="s">
        <v>223</v>
      </c>
      <c r="B5" s="238"/>
      <c r="C5" s="239"/>
    </row>
    <row r="6" spans="1:3" s="12" customFormat="1">
      <c r="A6" s="46" t="s">
        <v>222</v>
      </c>
      <c r="B6" s="46" t="s">
        <v>26</v>
      </c>
      <c r="C6" s="17" t="s">
        <v>226</v>
      </c>
    </row>
    <row r="7" spans="1:3">
      <c r="A7" s="21" t="s">
        <v>224</v>
      </c>
      <c r="B7" s="18" t="s">
        <v>225</v>
      </c>
      <c r="C7" s="36" t="s">
        <v>19</v>
      </c>
    </row>
    <row r="8" spans="1:3" ht="15">
      <c r="A8" s="13" t="s">
        <v>224</v>
      </c>
      <c r="B8" s="13" t="s">
        <v>225</v>
      </c>
      <c r="C8" s="37" t="s">
        <v>14</v>
      </c>
    </row>
    <row r="9" spans="1:3" ht="15">
      <c r="A9" s="13" t="s">
        <v>224</v>
      </c>
      <c r="B9" s="13" t="s">
        <v>225</v>
      </c>
      <c r="C9" s="37" t="s">
        <v>15</v>
      </c>
    </row>
    <row r="10" spans="1:3" ht="15">
      <c r="A10" s="13" t="s">
        <v>224</v>
      </c>
      <c r="B10" s="13" t="s">
        <v>225</v>
      </c>
      <c r="C10" s="37" t="s">
        <v>16</v>
      </c>
    </row>
    <row r="11" spans="1:3" ht="15">
      <c r="A11" s="13" t="s">
        <v>224</v>
      </c>
      <c r="B11" s="13" t="s">
        <v>225</v>
      </c>
      <c r="C11" s="37" t="s">
        <v>17</v>
      </c>
    </row>
    <row r="12" spans="1:3" ht="15">
      <c r="A12" s="13" t="s">
        <v>224</v>
      </c>
      <c r="B12" s="13" t="s">
        <v>225</v>
      </c>
      <c r="C12" s="37" t="s">
        <v>18</v>
      </c>
    </row>
    <row r="13" spans="1:3" ht="30" customHeight="1">
      <c r="A13" s="21" t="s">
        <v>231</v>
      </c>
      <c r="B13" s="21" t="s">
        <v>232</v>
      </c>
      <c r="C13" s="36" t="s">
        <v>31</v>
      </c>
    </row>
    <row r="14" spans="1:3" ht="27" customHeight="1">
      <c r="A14" s="19" t="s">
        <v>231</v>
      </c>
      <c r="B14" s="19" t="s">
        <v>232</v>
      </c>
      <c r="C14" s="36" t="s">
        <v>220</v>
      </c>
    </row>
    <row r="15" spans="1:3" ht="27" customHeight="1">
      <c r="A15" s="21" t="s">
        <v>230</v>
      </c>
      <c r="B15" s="21" t="s">
        <v>234</v>
      </c>
      <c r="C15" s="36" t="s">
        <v>31</v>
      </c>
    </row>
    <row r="16" spans="1:3" ht="27" customHeight="1">
      <c r="A16" s="19" t="s">
        <v>230</v>
      </c>
      <c r="B16" s="19" t="s">
        <v>234</v>
      </c>
      <c r="C16" s="36" t="s">
        <v>220</v>
      </c>
    </row>
    <row r="17" spans="1:3" ht="27" customHeight="1">
      <c r="A17" s="19" t="s">
        <v>230</v>
      </c>
      <c r="B17" s="19" t="s">
        <v>234</v>
      </c>
      <c r="C17" s="36" t="s">
        <v>233</v>
      </c>
    </row>
    <row r="18" spans="1:3">
      <c r="A18" s="18" t="s">
        <v>35</v>
      </c>
      <c r="B18" s="18" t="s">
        <v>227</v>
      </c>
      <c r="C18" s="36" t="s">
        <v>36</v>
      </c>
    </row>
    <row r="19" spans="1:3">
      <c r="A19" s="13" t="s">
        <v>35</v>
      </c>
      <c r="B19" s="13" t="s">
        <v>228</v>
      </c>
      <c r="C19" s="36" t="s">
        <v>221</v>
      </c>
    </row>
    <row r="20" spans="1:3">
      <c r="A20" s="17" t="s">
        <v>32</v>
      </c>
      <c r="B20" s="17" t="s">
        <v>26</v>
      </c>
      <c r="C20" s="17" t="s">
        <v>226</v>
      </c>
    </row>
    <row r="21" spans="1:3">
      <c r="A21" s="18" t="s">
        <v>34</v>
      </c>
      <c r="B21" s="18" t="s">
        <v>206</v>
      </c>
      <c r="C21" s="88" t="s">
        <v>19</v>
      </c>
    </row>
    <row r="22" spans="1:3">
      <c r="A22" s="13" t="s">
        <v>34</v>
      </c>
      <c r="B22" s="13" t="s">
        <v>206</v>
      </c>
      <c r="C22" s="88" t="s">
        <v>23</v>
      </c>
    </row>
    <row r="23" spans="1:3">
      <c r="A23" s="13" t="s">
        <v>34</v>
      </c>
      <c r="B23" s="13" t="s">
        <v>206</v>
      </c>
      <c r="C23" s="88" t="s">
        <v>24</v>
      </c>
    </row>
    <row r="24" spans="1:3">
      <c r="A24" s="18" t="s">
        <v>207</v>
      </c>
      <c r="B24" s="18" t="s">
        <v>33</v>
      </c>
      <c r="C24" s="36" t="s">
        <v>31</v>
      </c>
    </row>
    <row r="25" spans="1:3">
      <c r="A25" s="13" t="s">
        <v>207</v>
      </c>
      <c r="B25" s="18" t="s">
        <v>33</v>
      </c>
      <c r="C25" s="36" t="s">
        <v>220</v>
      </c>
    </row>
    <row r="26" spans="1:3">
      <c r="A26" s="20"/>
      <c r="B26" s="20"/>
      <c r="C26" s="13"/>
    </row>
    <row r="27" spans="1:3">
      <c r="A27" s="20"/>
      <c r="B27" s="20"/>
      <c r="C27" s="20"/>
    </row>
    <row r="28" spans="1:3">
      <c r="A28" s="20"/>
      <c r="B28" s="20"/>
      <c r="C28" s="20"/>
    </row>
    <row r="29" spans="1:3">
      <c r="A29" s="20"/>
      <c r="B29" s="20"/>
      <c r="C29" s="20"/>
    </row>
    <row r="30" spans="1:3">
      <c r="A30" s="20"/>
      <c r="B30" s="20"/>
      <c r="C30" s="47"/>
    </row>
    <row r="31" spans="1:3">
      <c r="A31" s="20"/>
      <c r="B31" s="20"/>
      <c r="C31" s="47"/>
    </row>
    <row r="32" spans="1:3">
      <c r="A32" s="20"/>
      <c r="B32" s="20"/>
      <c r="C32" s="47"/>
    </row>
    <row r="33" spans="1:2">
      <c r="A33" s="20"/>
      <c r="B33" s="2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20" customWidth="1"/>
    <col min="2" max="2" width="45.140625" style="41" customWidth="1"/>
    <col min="3" max="3" width="83.42578125" style="20" customWidth="1"/>
  </cols>
  <sheetData>
    <row r="1" spans="1:3">
      <c r="A1" s="17" t="s">
        <v>44</v>
      </c>
      <c r="B1" s="39" t="s">
        <v>46</v>
      </c>
      <c r="C1" s="17" t="s">
        <v>45</v>
      </c>
    </row>
    <row r="2" spans="1:3" ht="116.25" customHeight="1">
      <c r="A2" s="43" t="s">
        <v>64</v>
      </c>
      <c r="B2" s="21" t="s">
        <v>65</v>
      </c>
      <c r="C2" s="18"/>
    </row>
    <row r="3" spans="1:3" ht="57.75" customHeight="1">
      <c r="A3" s="43" t="s">
        <v>57</v>
      </c>
      <c r="B3" s="21" t="s">
        <v>61</v>
      </c>
      <c r="C3" s="13" t="s">
        <v>58</v>
      </c>
    </row>
    <row r="4" spans="1:3" ht="57.75" customHeight="1">
      <c r="A4" s="44" t="s">
        <v>66</v>
      </c>
      <c r="B4" s="15" t="s">
        <v>67</v>
      </c>
      <c r="C4" s="13"/>
    </row>
    <row r="5" spans="1:3" ht="171" customHeight="1">
      <c r="A5" s="44" t="s">
        <v>70</v>
      </c>
      <c r="B5" s="25" t="s">
        <v>71</v>
      </c>
      <c r="C5" s="13"/>
    </row>
    <row r="6" spans="1:3" ht="171" customHeight="1">
      <c r="A6" s="44" t="s">
        <v>72</v>
      </c>
      <c r="B6" s="25" t="s">
        <v>73</v>
      </c>
      <c r="C6" s="13"/>
    </row>
    <row r="7" spans="1:3" ht="171" customHeight="1">
      <c r="A7" s="44" t="s">
        <v>74</v>
      </c>
      <c r="B7" s="48" t="s">
        <v>75</v>
      </c>
      <c r="C7" s="19" t="s">
        <v>76</v>
      </c>
    </row>
    <row r="8" spans="1:3" ht="107.25" customHeight="1">
      <c r="A8" s="43" t="s">
        <v>56</v>
      </c>
      <c r="B8" s="21" t="s">
        <v>60</v>
      </c>
      <c r="C8" s="21" t="s">
        <v>59</v>
      </c>
    </row>
    <row r="9" spans="1:3" ht="325.5" customHeight="1">
      <c r="A9" s="43" t="s">
        <v>62</v>
      </c>
      <c r="B9" s="21" t="s">
        <v>63</v>
      </c>
      <c r="C9" s="21"/>
    </row>
    <row r="10" spans="1:3" ht="291" customHeight="1">
      <c r="A10" s="43" t="s">
        <v>53</v>
      </c>
      <c r="B10" s="21" t="s">
        <v>54</v>
      </c>
      <c r="C10" s="18"/>
    </row>
    <row r="11" spans="1:3" ht="207.75" customHeight="1">
      <c r="A11" s="42" t="s">
        <v>43</v>
      </c>
      <c r="B11" s="40" t="s">
        <v>47</v>
      </c>
    </row>
    <row r="12" spans="1:3" ht="207.75" customHeight="1">
      <c r="A12" s="42"/>
      <c r="B12" s="40"/>
    </row>
    <row r="13" spans="1:3" ht="390" customHeight="1">
      <c r="A13" s="42" t="s">
        <v>48</v>
      </c>
      <c r="B13" s="19" t="s">
        <v>49</v>
      </c>
    </row>
    <row r="14" spans="1:3" ht="352.5" customHeight="1">
      <c r="A14" s="42" t="s">
        <v>50</v>
      </c>
      <c r="B14" s="19" t="s">
        <v>51</v>
      </c>
    </row>
    <row r="15" spans="1:3" ht="206.25" customHeight="1">
      <c r="A15" s="42" t="s">
        <v>52</v>
      </c>
    </row>
    <row r="16" spans="1:3" ht="409.5" customHeight="1">
      <c r="A16" s="42" t="s">
        <v>55</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metadata/properties"/>
    <ds:schemaRef ds:uri="01dfe1d6-4a43-4a05-ba47-a6f2d0a93262"/>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Verfahrenstechnik</vt:lpstr>
      <vt:lpstr>WErte</vt:lpstr>
      <vt:lpstr>Bilder</vt:lpstr>
      <vt:lpstr>Ausgabentab. Faulung</vt:lpstr>
      <vt:lpstr>Basisdatenblatt!Druckbereich</vt:lpstr>
      <vt:lpstr>Maßnahme!Druckbereich</vt:lpstr>
      <vt:lpstr>Verfahrenstechnik!Druckbereich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4.2.7f Verfahrenstechnik</dc:title>
  <dc:subject>Nationale Klimaschutzinitiative - Kommunalrichtlinie</dc:subject>
  <cp:keywords>Klimaschutz; NKI; Kommunalrichtlinie; Kommune; Projektförderung; Förderschwerpunkt; Abwasser; Abwasserbehandlung; Verfahrenstechnik; Innovativ</cp:keywords>
  <cp:lastPrinted>2025-01-22T13:35:10Z</cp:lastPrinted>
  <dcterms:created xsi:type="dcterms:W3CDTF">2002-06-03T11:56:04Z</dcterms:created>
  <dcterms:modified xsi:type="dcterms:W3CDTF">2026-04-16T09:58:51Z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